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mc:AlternateContent xmlns:mc="http://schemas.openxmlformats.org/markup-compatibility/2006">
    <mc:Choice Requires="x15">
      <x15ac:absPath xmlns:x15ac="http://schemas.microsoft.com/office/spreadsheetml/2010/11/ac" url="C:\Users\dep11226\OneDrive - NXP\Documents\116xA\AppHints\CRC-calculator\"/>
    </mc:Choice>
  </mc:AlternateContent>
  <xr:revisionPtr revIDLastSave="32" documentId="8_{5E98A2D7-F674-4572-B9B6-F61C3E433B1D}" xr6:coauthVersionLast="45" xr6:coauthVersionMax="45" xr10:uidLastSave="{B6651B3C-0F5C-41A0-AB92-D0CAA5562A1A}"/>
  <workbookProtection workbookAlgorithmName="SHA-512" workbookHashValue="csTv5LHdHnDYA+lJsoFUvUjhj8Yn4QOVq+VBxbvPsLzZmbs8m2dBNsFqOSJNVn8dBU/VdAlcoEsyfL1KsNK2Vg==" workbookSaltValue="upfovbmnTyLKupWeRPNaKA==" workbookSpinCount="100000" lockStructure="1"/>
  <bookViews>
    <workbookView xWindow="1837" yWindow="1837" windowWidth="21600" windowHeight="11423" xr2:uid="{00000000-000D-0000-FFFF-FFFF00000000}"/>
  </bookViews>
  <sheets>
    <sheet name="Read me" sheetId="6" r:id="rId1"/>
    <sheet name="Revision history" sheetId="8" r:id="rId2"/>
    <sheet name="CRC calculation (hex input)" sheetId="11" r:id="rId3"/>
    <sheet name="CRC calculation (bin input)"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1" i="12" l="1"/>
  <c r="L9" i="12"/>
  <c r="X34" i="12"/>
  <c r="W34" i="12"/>
  <c r="V34" i="12"/>
  <c r="U34" i="12"/>
  <c r="T34" i="12"/>
  <c r="S34" i="12"/>
  <c r="R34" i="12"/>
  <c r="Q34" i="12"/>
  <c r="X17" i="12"/>
  <c r="W17" i="12"/>
  <c r="V17" i="12"/>
  <c r="U17" i="12"/>
  <c r="T17" i="12"/>
  <c r="S17" i="12"/>
  <c r="R17" i="12"/>
  <c r="Q17" i="12"/>
  <c r="X16" i="12"/>
  <c r="W16" i="12"/>
  <c r="V16" i="12"/>
  <c r="U16" i="12"/>
  <c r="T16" i="12"/>
  <c r="S16" i="12"/>
  <c r="R16" i="12"/>
  <c r="Q16" i="12"/>
  <c r="Q34" i="11"/>
  <c r="R34" i="11"/>
  <c r="S34" i="11"/>
  <c r="T34" i="11"/>
  <c r="U34" i="11"/>
  <c r="V34" i="11"/>
  <c r="W34" i="11"/>
  <c r="X34" i="11"/>
  <c r="D9" i="11"/>
  <c r="Y17" i="11" s="1"/>
  <c r="E9" i="11"/>
  <c r="Y18" i="11" s="1"/>
  <c r="F9" i="11"/>
  <c r="Y19" i="11" s="1"/>
  <c r="G9" i="11"/>
  <c r="Y20" i="11" s="1"/>
  <c r="H9" i="11"/>
  <c r="Y21" i="11" s="1"/>
  <c r="I9" i="11"/>
  <c r="Y22" i="11" s="1"/>
  <c r="J9" i="11"/>
  <c r="Y23" i="11" s="1"/>
  <c r="K9" i="11"/>
  <c r="Y24" i="11" s="1"/>
  <c r="D11" i="11"/>
  <c r="Y25" i="11" s="1"/>
  <c r="E11" i="11"/>
  <c r="Y26" i="11" s="1"/>
  <c r="F11" i="11"/>
  <c r="Y27" i="11" s="1"/>
  <c r="G11" i="11"/>
  <c r="Y28" i="11" s="1"/>
  <c r="H11" i="11"/>
  <c r="Y29" i="11" s="1"/>
  <c r="I11" i="11"/>
  <c r="Y30" i="11" s="1"/>
  <c r="J11" i="11"/>
  <c r="Y31" i="11" s="1"/>
  <c r="K11" i="11"/>
  <c r="Y32" i="11" s="1"/>
  <c r="X17" i="11"/>
  <c r="W17" i="11"/>
  <c r="V17" i="11"/>
  <c r="U17" i="11"/>
  <c r="T17" i="11"/>
  <c r="S17" i="11"/>
  <c r="R17" i="11"/>
  <c r="Q17" i="11"/>
  <c r="X16" i="11"/>
  <c r="W16" i="11"/>
  <c r="V16" i="11"/>
  <c r="U16" i="11"/>
  <c r="T16" i="11"/>
  <c r="S16" i="11"/>
  <c r="R16" i="11"/>
  <c r="Q16" i="11"/>
  <c r="Q18" i="11" l="1"/>
  <c r="X19" i="11" s="1"/>
  <c r="R18" i="11"/>
  <c r="U18" i="11"/>
  <c r="X18" i="11"/>
  <c r="W18" i="11"/>
  <c r="V18" i="11"/>
  <c r="T18" i="11"/>
  <c r="S18" i="11"/>
  <c r="W19" i="11" l="1"/>
  <c r="S19" i="11"/>
  <c r="V19" i="11"/>
  <c r="U19" i="11"/>
  <c r="T19" i="11"/>
  <c r="R19" i="11"/>
  <c r="Q19" i="11"/>
  <c r="W20" i="11" s="1"/>
  <c r="V20" i="11" l="1"/>
  <c r="U20" i="11"/>
  <c r="S20" i="11"/>
  <c r="R20" i="11"/>
  <c r="T20" i="11"/>
  <c r="Q20" i="11"/>
  <c r="S21" i="11" s="1"/>
  <c r="X20" i="11"/>
  <c r="V21" i="11" l="1"/>
  <c r="X21" i="11"/>
  <c r="W21" i="11"/>
  <c r="U21" i="11"/>
  <c r="R21" i="11"/>
  <c r="Q21" i="11"/>
  <c r="T21" i="11"/>
  <c r="Q22" i="11" l="1"/>
  <c r="S22" i="11"/>
  <c r="X22" i="11"/>
  <c r="V22" i="11"/>
  <c r="R22" i="11"/>
  <c r="W22" i="11"/>
  <c r="U22" i="11"/>
  <c r="T22" i="11"/>
  <c r="Q23" i="11" l="1"/>
  <c r="X24" i="11" s="1"/>
  <c r="T23" i="11"/>
  <c r="X23" i="11"/>
  <c r="S23" i="11"/>
  <c r="V23" i="11"/>
  <c r="U23" i="11"/>
  <c r="W23" i="11"/>
  <c r="R23" i="11"/>
  <c r="W24" i="11" l="1"/>
  <c r="S24" i="11"/>
  <c r="V24" i="11"/>
  <c r="Q24" i="11"/>
  <c r="X25" i="11" s="1"/>
  <c r="T24" i="11"/>
  <c r="U24" i="11"/>
  <c r="R24" i="11"/>
  <c r="V25" i="11" l="1"/>
  <c r="W25" i="11"/>
  <c r="T25" i="11"/>
  <c r="U25" i="11"/>
  <c r="S25" i="11"/>
  <c r="R25" i="11"/>
  <c r="Q25" i="11"/>
  <c r="T26" i="11" s="1"/>
  <c r="S26" i="11" l="1"/>
  <c r="U26" i="11"/>
  <c r="Q26" i="11"/>
  <c r="S27" i="11" s="1"/>
  <c r="R26" i="11"/>
  <c r="X26" i="11"/>
  <c r="W26" i="11"/>
  <c r="V26" i="11"/>
  <c r="R27" i="11" l="1"/>
  <c r="X27" i="11"/>
  <c r="V27" i="11"/>
  <c r="U27" i="11"/>
  <c r="W27" i="11"/>
  <c r="T27" i="11"/>
  <c r="Q27" i="11"/>
  <c r="X28" i="11" s="1"/>
  <c r="V28" i="11" l="1"/>
  <c r="W28" i="11"/>
  <c r="S28" i="11"/>
  <c r="T28" i="11"/>
  <c r="R28" i="11"/>
  <c r="U28" i="11"/>
  <c r="Q28" i="11"/>
  <c r="T29" i="11" l="1"/>
  <c r="Q29" i="11"/>
  <c r="R29" i="11"/>
  <c r="W29" i="11"/>
  <c r="S29" i="11"/>
  <c r="X29" i="11"/>
  <c r="U29" i="11"/>
  <c r="V29" i="11"/>
  <c r="W30" i="11" l="1"/>
  <c r="S30" i="11"/>
  <c r="V30" i="11"/>
  <c r="R30" i="11"/>
  <c r="Q30" i="11"/>
  <c r="U30" i="11"/>
  <c r="T30" i="11"/>
  <c r="X30" i="11"/>
  <c r="U31" i="11" l="1"/>
  <c r="T31" i="11"/>
  <c r="R31" i="11"/>
  <c r="X31" i="11"/>
  <c r="W31" i="11"/>
  <c r="V31" i="11"/>
  <c r="Q31" i="11"/>
  <c r="X32" i="11" s="1"/>
  <c r="S31" i="11"/>
  <c r="W32" i="11" l="1"/>
  <c r="R32" i="11"/>
  <c r="U32" i="11"/>
  <c r="V32" i="11"/>
  <c r="S32" i="11"/>
  <c r="T32" i="11"/>
  <c r="Q32" i="11"/>
  <c r="R33" i="11" l="1"/>
  <c r="R35" i="11" s="1"/>
  <c r="Q33" i="11"/>
  <c r="Q35" i="11" s="1"/>
  <c r="X33" i="11"/>
  <c r="X35" i="11" s="1"/>
  <c r="W33" i="11"/>
  <c r="W35" i="11" s="1"/>
  <c r="U33" i="11"/>
  <c r="U35" i="11" s="1"/>
  <c r="T33" i="11"/>
  <c r="T35" i="11" s="1"/>
  <c r="V33" i="11"/>
  <c r="V35" i="11" s="1"/>
  <c r="S33" i="11"/>
  <c r="S35" i="11" s="1"/>
  <c r="Y35" i="11" l="1"/>
  <c r="L13" i="11" s="1"/>
  <c r="B2" i="8"/>
  <c r="F13" i="11" l="1"/>
  <c r="K13" i="11"/>
  <c r="E13" i="11"/>
  <c r="J13" i="11"/>
  <c r="I13" i="11"/>
  <c r="H13" i="11"/>
  <c r="G13" i="11"/>
  <c r="D13" i="11"/>
  <c r="Y17" i="12"/>
  <c r="W18" i="12" s="1"/>
  <c r="T18" i="12" l="1"/>
  <c r="R18" i="12"/>
  <c r="U18" i="12"/>
  <c r="X18" i="12"/>
  <c r="V18" i="12"/>
  <c r="S18" i="12"/>
  <c r="Q18" i="12"/>
  <c r="X19" i="12" s="1"/>
  <c r="Y19" i="12"/>
  <c r="Y20" i="12"/>
  <c r="Y18" i="12"/>
  <c r="T19" i="12" l="1"/>
  <c r="W19" i="12"/>
  <c r="R19" i="12"/>
  <c r="U19" i="12"/>
  <c r="S19" i="12"/>
  <c r="Q19" i="12"/>
  <c r="V19" i="12"/>
  <c r="V20" i="12" l="1"/>
  <c r="S20" i="12"/>
  <c r="W20" i="12"/>
  <c r="Q20" i="12"/>
  <c r="T20" i="12"/>
  <c r="X20" i="12"/>
  <c r="R20" i="12"/>
  <c r="U20" i="12"/>
  <c r="V21" i="12" l="1"/>
  <c r="S21" i="12"/>
  <c r="X21" i="12"/>
  <c r="T21" i="12"/>
  <c r="Q21" i="12"/>
  <c r="W21" i="12"/>
  <c r="R21" i="12"/>
  <c r="U21" i="12"/>
  <c r="Y22" i="12"/>
  <c r="Y21" i="12"/>
  <c r="Q22" i="12" l="1"/>
  <c r="X23" i="12" s="1"/>
  <c r="T22" i="12"/>
  <c r="X22" i="12"/>
  <c r="U22" i="12"/>
  <c r="R22" i="12"/>
  <c r="V22" i="12"/>
  <c r="S22" i="12"/>
  <c r="W22" i="12"/>
  <c r="Y23" i="12"/>
  <c r="R23" i="12" l="1"/>
  <c r="T23" i="12"/>
  <c r="U23" i="12"/>
  <c r="Q23" i="12"/>
  <c r="X24" i="12" s="1"/>
  <c r="W23" i="12"/>
  <c r="V23" i="12"/>
  <c r="S23" i="12"/>
  <c r="Y24" i="12"/>
  <c r="U24" i="12" l="1"/>
  <c r="R24" i="12"/>
  <c r="W24" i="12"/>
  <c r="Q24" i="12"/>
  <c r="X25" i="12" s="1"/>
  <c r="T24" i="12"/>
  <c r="V24" i="12"/>
  <c r="S24" i="12"/>
  <c r="Y25" i="12"/>
  <c r="W25" i="12" l="1"/>
  <c r="T25" i="12"/>
  <c r="V25" i="12"/>
  <c r="R25" i="12"/>
  <c r="S25" i="12"/>
  <c r="U25" i="12"/>
  <c r="Q25" i="12"/>
  <c r="V26" i="12" s="1"/>
  <c r="Y26" i="12"/>
  <c r="W26" i="12" l="1"/>
  <c r="U26" i="12"/>
  <c r="S26" i="12"/>
  <c r="X26" i="12"/>
  <c r="R26" i="12"/>
  <c r="T26" i="12"/>
  <c r="Q26" i="12"/>
  <c r="Y27" i="12"/>
  <c r="W27" i="12" l="1"/>
  <c r="X27" i="12"/>
  <c r="T27" i="12"/>
  <c r="S27" i="12"/>
  <c r="R27" i="12"/>
  <c r="Q27" i="12"/>
  <c r="V27" i="12"/>
  <c r="U27" i="12"/>
  <c r="Y28" i="12"/>
  <c r="U28" i="12" l="1"/>
  <c r="X28" i="12"/>
  <c r="R28" i="12"/>
  <c r="Q28" i="12"/>
  <c r="S28" i="12"/>
  <c r="W28" i="12"/>
  <c r="V28" i="12"/>
  <c r="T28" i="12"/>
  <c r="Y29" i="12"/>
  <c r="S29" i="12" l="1"/>
  <c r="X29" i="12"/>
  <c r="T29" i="12"/>
  <c r="V29" i="12"/>
  <c r="W29" i="12"/>
  <c r="U29" i="12"/>
  <c r="Q29" i="12"/>
  <c r="R29" i="12"/>
  <c r="Y30" i="12"/>
  <c r="S30" i="12" l="1"/>
  <c r="R30" i="12"/>
  <c r="X30" i="12"/>
  <c r="T30" i="12"/>
  <c r="W30" i="12"/>
  <c r="V30" i="12"/>
  <c r="U30" i="12"/>
  <c r="Q30" i="12"/>
  <c r="U31" i="12" s="1"/>
  <c r="Y31" i="12"/>
  <c r="S31" i="12" l="1"/>
  <c r="Q31" i="12"/>
  <c r="V31" i="12"/>
  <c r="T31" i="12"/>
  <c r="W31" i="12"/>
  <c r="R31" i="12"/>
  <c r="X31" i="12"/>
  <c r="Y32" i="12"/>
  <c r="Q32" i="12" l="1"/>
  <c r="X33" i="12" s="1"/>
  <c r="X35" i="12" s="1"/>
  <c r="R32" i="12"/>
  <c r="W32" i="12"/>
  <c r="T32" i="12"/>
  <c r="X32" i="12"/>
  <c r="U32" i="12"/>
  <c r="S32" i="12"/>
  <c r="V32" i="12"/>
  <c r="V33" i="12" l="1"/>
  <c r="V35" i="12" s="1"/>
  <c r="T33" i="12"/>
  <c r="T35" i="12" s="1"/>
  <c r="Q33" i="12"/>
  <c r="Q35" i="12" s="1"/>
  <c r="U33" i="12"/>
  <c r="U35" i="12" s="1"/>
  <c r="R33" i="12"/>
  <c r="R35" i="12" s="1"/>
  <c r="W33" i="12"/>
  <c r="W35" i="12" s="1"/>
  <c r="S33" i="12"/>
  <c r="S35" i="12" s="1"/>
  <c r="Y35" i="12" l="1"/>
  <c r="L13" i="12" s="1"/>
  <c r="K13" i="12" s="1"/>
  <c r="F13" i="12" l="1"/>
  <c r="I13" i="12"/>
  <c r="D13" i="12"/>
  <c r="G13" i="12"/>
  <c r="H13" i="12"/>
  <c r="J13" i="12"/>
  <c r="E13" i="12"/>
</calcChain>
</file>

<file path=xl/sharedStrings.xml><?xml version="1.0" encoding="utf-8"?>
<sst xmlns="http://schemas.openxmlformats.org/spreadsheetml/2006/main" count="117" uniqueCount="63">
  <si>
    <t>d[7]</t>
  </si>
  <si>
    <t>d[6]</t>
  </si>
  <si>
    <t>d[5]</t>
  </si>
  <si>
    <t>d[4]</t>
  </si>
  <si>
    <t>d[3]</t>
  </si>
  <si>
    <t>d[2]</t>
  </si>
  <si>
    <t>d[1]</t>
  </si>
  <si>
    <t>d[0]</t>
  </si>
  <si>
    <t>cycle</t>
  </si>
  <si>
    <t>D1</t>
  </si>
  <si>
    <t>D2</t>
  </si>
  <si>
    <t>XOR</t>
  </si>
  <si>
    <t>Input byte #</t>
  </si>
  <si>
    <t>Disclaimers</t>
  </si>
  <si>
    <r>
      <t>Limited warranty and liability</t>
    </r>
    <r>
      <rPr>
        <sz val="10"/>
        <rFont val="Arial"/>
        <family val="2"/>
      </rPr>
      <t xml:space="preserve"> — Information in this document is believed to be accurate and reliable. However, NXP Semiconductors does not give any representations or warranties, expressed or implied, as to the accuracy or completeness of such information and shall have no liability for the consequences of use of such information.</t>
    </r>
  </si>
  <si>
    <t>In no event shall NXP Semiconductors be liable for any indirect, incidental, punitive, special or consequential damages (including - without limitation - lost profits, lost savings, business interruption, costs related to the removal or replacement of any products or rework charges) whether or not such damages are based on tort (including negligence), warranty, breach of contract or any other legal theory.</t>
  </si>
  <si>
    <r>
      <t>Notwithstanding any damages that customer might incur for any reason whatsoever, NXP Semiconductors’ aggregate and cumulative liability towards customer for the products described herein shall be limited in accordance with the Terms and conditions of commercial sale of NXP Semiconductors.</t>
    </r>
    <r>
      <rPr>
        <b/>
        <sz val="10"/>
        <rFont val="Arial"/>
        <family val="2"/>
      </rPr>
      <t/>
    </r>
  </si>
  <si>
    <r>
      <t>Right to make changes</t>
    </r>
    <r>
      <rPr>
        <sz val="10"/>
        <rFont val="Arial"/>
        <family val="2"/>
      </rPr>
      <t xml:space="preserve"> — NXP Semiconductors reserves the right to make changes to information published in this document, including without limitation specifications and product descriptions, at any time and without notice. This document supersedes and replaces all information supplied prior to the publication hereof.</t>
    </r>
  </si>
  <si>
    <r>
      <t>Suitability for use</t>
    </r>
    <r>
      <rPr>
        <sz val="10"/>
        <rFont val="Arial"/>
        <family val="2"/>
      </rPr>
      <t xml:space="preserve"> — NXP Semiconductors products are not designed, authorized or warranted to be suitable for use in life support, life-critical or safety-critical systems or equipment, nor in applications where failure or malfunction of an NXP Semiconductors product can reasonably be expected to result in personal injury, death or severe property or environmental damage. NXP Semiconductors accepts no liability for inclusion and/or use of NXP Semiconductors products in such equipment or applications and therefore such inclusion and/or use is at the customer’s own risk. </t>
    </r>
  </si>
  <si>
    <r>
      <t>Applications</t>
    </r>
    <r>
      <rPr>
        <sz val="10"/>
        <rFont val="Arial"/>
        <family val="2"/>
      </rPr>
      <t xml:space="preserve"> — Applications that are described herein for any of these products are for illustrative purposes only. NXP Semiconductors makes no representation or warranty that such applications will be suitable for the specified use without further testing or modification.</t>
    </r>
  </si>
  <si>
    <t>Customers are responsible for the design and operation of their applications and products using NXP Semiconductors products, and NXP Semiconductors accepts    no liability for any assistance with applications or customer product design. It is customer’s sole responsibility to determine whether the NXP Semiconductors product is suitable and fit for the customer’s applications and products planned, as well as for the planned application and use of customer’s third party 
customer(s). Customers should provide appropriate design and operating safeguards to minimize the risks associated with their applications and products.</t>
  </si>
  <si>
    <t>NXP Semiconductors does not accept any liability related to any default, damage, costs or problem which is based on any weakness or default in the customer’s applications or products, or the application or use by customer’s third party customer(s). Customer is responsible for doing all necessary testing for the customer’s applications and products using NXP Semiconductors products in order to avoid a default of the applications and the products or of the application or use by customer’s third party customer(s). NXP does not accept any liability in this respect.</t>
  </si>
  <si>
    <r>
      <t>Export control</t>
    </r>
    <r>
      <rPr>
        <sz val="10"/>
        <rFont val="Arial"/>
        <family val="2"/>
      </rPr>
      <t xml:space="preserve"> — This document as well as the item(s) described herein may be subject to export control regulations. Export might require a prior authorization from national authorities.</t>
    </r>
  </si>
  <si>
    <t>Notice: All referenced brands, product names, service names and trademarks are property of their respective owners.</t>
  </si>
  <si>
    <t>Trademarks</t>
  </si>
  <si>
    <t>reserved</t>
  </si>
  <si>
    <t>Revision history</t>
  </si>
  <si>
    <t>Rev</t>
  </si>
  <si>
    <t>Date</t>
  </si>
  <si>
    <t>Description</t>
  </si>
  <si>
    <t>Register Name</t>
  </si>
  <si>
    <t>hex</t>
  </si>
  <si>
    <t>0x73</t>
  </si>
  <si>
    <t>0x74</t>
  </si>
  <si>
    <t>0x75</t>
  </si>
  <si>
    <t>Start-up control</t>
  </si>
  <si>
    <t>MTPNV CRC control</t>
  </si>
  <si>
    <t>RLC</t>
  </si>
  <si>
    <t>V1RTSUC</t>
  </si>
  <si>
    <t>FNMC</t>
  </si>
  <si>
    <t>SDMC</t>
  </si>
  <si>
    <t>2F</t>
  </si>
  <si>
    <t>FF</t>
  </si>
  <si>
    <t>CRC polynomial</t>
  </si>
  <si>
    <t>seed</t>
  </si>
  <si>
    <t>polynomial</t>
  </si>
  <si>
    <t>XOR mask</t>
  </si>
  <si>
    <t>CRC for 4 bytes</t>
  </si>
  <si>
    <t>CRCC</t>
  </si>
  <si>
    <t>UJA116xA MTPNV register programming CRC calculation tool</t>
  </si>
  <si>
    <t>1.0</t>
  </si>
  <si>
    <t>© NXP B.V. 2021. All rights reserved.</t>
  </si>
  <si>
    <t>Bit position:</t>
  </si>
  <si>
    <t>binary</t>
  </si>
  <si>
    <t>First release</t>
  </si>
  <si>
    <t>Enter register contents in hexadecimal format into the green cells here:</t>
  </si>
  <si>
    <t>Enter register contents in binary format bit-by-bit into the green cells below</t>
  </si>
  <si>
    <t>VEXTSUC* / V2SUC*</t>
  </si>
  <si>
    <t>* applicable only to certain device types</t>
  </si>
  <si>
    <t>SLPC*</t>
  </si>
  <si>
    <r>
      <rPr>
        <sz val="10"/>
        <rFont val="Arial"/>
        <family val="2"/>
      </rPr>
      <t xml:space="preserve">Each worksheet </t>
    </r>
    <r>
      <rPr>
        <b/>
        <sz val="10"/>
        <rFont val="Arial"/>
        <family val="2"/>
      </rPr>
      <t>"</t>
    </r>
    <r>
      <rPr>
        <b/>
        <sz val="11"/>
        <color indexed="8"/>
        <rFont val="Calibri"/>
        <family val="2"/>
      </rPr>
      <t>CRC calculation (hex input)</t>
    </r>
    <r>
      <rPr>
        <sz val="11"/>
        <color indexed="8"/>
        <rFont val="Calibri"/>
        <family val="2"/>
      </rPr>
      <t>" and "</t>
    </r>
    <r>
      <rPr>
        <b/>
        <sz val="11"/>
        <color indexed="8"/>
        <rFont val="Calibri"/>
        <family val="2"/>
      </rPr>
      <t>CRC calculation (bin input)</t>
    </r>
    <r>
      <rPr>
        <sz val="11"/>
        <color indexed="8"/>
        <rFont val="Calibri"/>
        <family val="2"/>
      </rPr>
      <t>" calculates the required CRC code for programming of the MTPNV registers, supporting hexadecimal or binary register data input, respectively.</t>
    </r>
  </si>
  <si>
    <t>SBC configuration control</t>
  </si>
  <si>
    <t>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</si>
</sst>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4"/>
      <color indexed="21"/>
      <name val="Arial"/>
      <family val="2"/>
    </font>
    <font>
      <sz val="10"/>
      <name val="Arial"/>
      <family val="2"/>
    </font>
    <font>
      <b/>
      <sz val="9"/>
      <color indexed="30"/>
      <name val="Arial"/>
      <family val="2"/>
    </font>
    <font>
      <b/>
      <sz val="9"/>
      <name val="Arial"/>
      <family val="2"/>
    </font>
    <font>
      <b/>
      <sz val="11"/>
      <color theme="0"/>
      <name val="Calibri"/>
      <family val="2"/>
    </font>
    <font>
      <i/>
      <sz val="11"/>
      <color indexed="8"/>
      <name val="Calibri"/>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6"/>
        <bgColor indexed="64"/>
      </patternFill>
    </fill>
    <fill>
      <patternFill patternType="solid">
        <fgColor theme="5"/>
        <bgColor indexed="64"/>
      </patternFill>
    </fill>
    <fill>
      <patternFill patternType="solid">
        <fgColor theme="9"/>
        <bgColor indexed="64"/>
      </patternFill>
    </fill>
    <fill>
      <patternFill patternType="solid">
        <fgColor theme="0"/>
        <bgColor indexed="64"/>
      </patternFill>
    </fill>
    <fill>
      <patternFill patternType="solid">
        <fgColor theme="9" tint="-0.499984740745262"/>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indexed="30"/>
      </top>
      <bottom style="medium">
        <color indexed="39"/>
      </bottom>
      <diagonal/>
    </border>
    <border>
      <left style="medium">
        <color auto="1"/>
      </left>
      <right style="medium">
        <color auto="1"/>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s>
  <cellStyleXfs count="4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 fillId="23" borderId="7" applyNumberFormat="0" applyFont="0" applyAlignment="0" applyProtection="0"/>
    <xf numFmtId="0" fontId="14" fillId="20"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cellStyleXfs>
  <cellXfs count="85">
    <xf numFmtId="0" fontId="0" fillId="0" borderId="0" xfId="0"/>
    <xf numFmtId="0" fontId="18" fillId="24" borderId="0" xfId="0" applyFont="1" applyFill="1"/>
    <xf numFmtId="0" fontId="0" fillId="24" borderId="0" xfId="0" applyFill="1"/>
    <xf numFmtId="0" fontId="19" fillId="24" borderId="12" xfId="0" applyFont="1" applyFill="1" applyBorder="1" applyAlignment="1">
      <alignment horizontal="left" wrapText="1"/>
    </xf>
    <xf numFmtId="0" fontId="18" fillId="24" borderId="11" xfId="0" applyFont="1" applyFill="1" applyBorder="1" applyAlignment="1">
      <alignment horizontal="left" wrapText="1"/>
    </xf>
    <xf numFmtId="0" fontId="20" fillId="24" borderId="11" xfId="0" applyFont="1" applyFill="1" applyBorder="1" applyAlignment="1">
      <alignment horizontal="left" wrapText="1"/>
    </xf>
    <xf numFmtId="0" fontId="20" fillId="24" borderId="11" xfId="0" applyFont="1" applyFill="1" applyBorder="1" applyAlignment="1">
      <alignment horizontal="left" vertical="top" wrapText="1"/>
    </xf>
    <xf numFmtId="0" fontId="18" fillId="24" borderId="10" xfId="0" applyFont="1" applyFill="1" applyBorder="1" applyAlignment="1">
      <alignment horizontal="left" wrapText="1"/>
    </xf>
    <xf numFmtId="0" fontId="20" fillId="24" borderId="10" xfId="0" applyFont="1" applyFill="1" applyBorder="1" applyAlignment="1">
      <alignment horizontal="left" wrapText="1"/>
    </xf>
    <xf numFmtId="0" fontId="0" fillId="0" borderId="0" xfId="0" applyBorder="1"/>
    <xf numFmtId="0" fontId="0" fillId="0" borderId="19" xfId="0" applyBorder="1"/>
    <xf numFmtId="0" fontId="0" fillId="0" borderId="0" xfId="0" applyFill="1" applyBorder="1"/>
    <xf numFmtId="0" fontId="22" fillId="24" borderId="21" xfId="0" applyFont="1" applyFill="1" applyBorder="1" applyAlignment="1">
      <alignment horizontal="center" vertical="center" wrapText="1"/>
    </xf>
    <xf numFmtId="49" fontId="0" fillId="24" borderId="0" xfId="0" quotePrefix="1" applyNumberFormat="1" applyFill="1" applyAlignment="1">
      <alignment horizontal="center" vertical="center"/>
    </xf>
    <xf numFmtId="49" fontId="0" fillId="24" borderId="0" xfId="0" applyNumberFormat="1" applyFill="1" applyAlignment="1">
      <alignment horizontal="center" vertical="center"/>
    </xf>
    <xf numFmtId="0" fontId="0" fillId="0" borderId="0" xfId="0" applyAlignment="1">
      <alignment horizontal="center" vertical="center"/>
    </xf>
    <xf numFmtId="0" fontId="22" fillId="24" borderId="21" xfId="0" applyFont="1" applyFill="1" applyBorder="1" applyAlignment="1">
      <alignment vertical="center" wrapText="1"/>
    </xf>
    <xf numFmtId="14" fontId="0" fillId="24" borderId="0" xfId="0" applyNumberFormat="1" applyFill="1" applyAlignment="1">
      <alignment horizontal="center" vertical="center"/>
    </xf>
    <xf numFmtId="0" fontId="0" fillId="24" borderId="0" xfId="0" applyFill="1" applyAlignment="1">
      <alignment vertical="center"/>
    </xf>
    <xf numFmtId="0" fontId="0" fillId="24" borderId="0" xfId="0" applyFill="1" applyAlignment="1">
      <alignment horizontal="center" vertical="center"/>
    </xf>
    <xf numFmtId="0" fontId="0" fillId="0" borderId="0" xfId="0" applyAlignment="1">
      <alignment vertical="center"/>
    </xf>
    <xf numFmtId="0" fontId="0" fillId="24" borderId="0" xfId="0" applyFill="1" applyAlignment="1">
      <alignment vertical="center" wrapText="1"/>
    </xf>
    <xf numFmtId="0" fontId="0" fillId="0" borderId="0" xfId="0" applyAlignment="1">
      <alignment wrapText="1"/>
    </xf>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9" xfId="0" applyBorder="1"/>
    <xf numFmtId="0" fontId="0" fillId="0" borderId="30" xfId="0" applyBorder="1"/>
    <xf numFmtId="0" fontId="0" fillId="0" borderId="15" xfId="0" applyBorder="1"/>
    <xf numFmtId="0" fontId="0" fillId="0" borderId="32" xfId="0" applyBorder="1"/>
    <xf numFmtId="0" fontId="0" fillId="0" borderId="16" xfId="0" applyBorder="1"/>
    <xf numFmtId="0" fontId="0" fillId="0" borderId="12" xfId="0" applyBorder="1"/>
    <xf numFmtId="0" fontId="0" fillId="0" borderId="11" xfId="0" applyBorder="1"/>
    <xf numFmtId="0" fontId="0" fillId="0" borderId="28" xfId="0" applyBorder="1"/>
    <xf numFmtId="0" fontId="23" fillId="27" borderId="39" xfId="0" applyFont="1" applyFill="1" applyBorder="1" applyAlignment="1">
      <alignment horizontal="center" vertical="center"/>
    </xf>
    <xf numFmtId="0" fontId="0" fillId="0" borderId="32"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25" borderId="39" xfId="0" applyFill="1" applyBorder="1" applyAlignment="1">
      <alignment horizontal="center" vertical="center"/>
    </xf>
    <xf numFmtId="0" fontId="0" fillId="0" borderId="22" xfId="0" applyBorder="1"/>
    <xf numFmtId="0" fontId="0" fillId="0" borderId="17" xfId="0" applyBorder="1"/>
    <xf numFmtId="0" fontId="0" fillId="0" borderId="18" xfId="0" applyFill="1" applyBorder="1"/>
    <xf numFmtId="0" fontId="0" fillId="0" borderId="20" xfId="0" applyFill="1" applyBorder="1"/>
    <xf numFmtId="0" fontId="0" fillId="0" borderId="35" xfId="0" applyFill="1" applyBorder="1"/>
    <xf numFmtId="0" fontId="0" fillId="0" borderId="32" xfId="0" applyBorder="1" applyAlignment="1">
      <alignment horizontal="center" vertical="center" wrapText="1"/>
    </xf>
    <xf numFmtId="0" fontId="23" fillId="29" borderId="38" xfId="0" applyFont="1" applyFill="1" applyBorder="1" applyAlignment="1">
      <alignment horizontal="center" vertical="center"/>
    </xf>
    <xf numFmtId="0" fontId="0" fillId="28" borderId="38" xfId="0" applyFill="1" applyBorder="1" applyAlignment="1">
      <alignment horizontal="center" vertical="center"/>
    </xf>
    <xf numFmtId="0" fontId="0" fillId="0" borderId="34" xfId="0" applyBorder="1" applyAlignment="1">
      <alignment horizontal="right"/>
    </xf>
    <xf numFmtId="0" fontId="0" fillId="0" borderId="34" xfId="0" applyBorder="1" applyAlignment="1">
      <alignment horizontal="center"/>
    </xf>
    <xf numFmtId="0" fontId="0" fillId="0" borderId="39" xfId="0" applyBorder="1" applyAlignment="1">
      <alignment horizontal="center"/>
    </xf>
    <xf numFmtId="0" fontId="16" fillId="26" borderId="38" xfId="0" applyFont="1" applyFill="1" applyBorder="1" applyAlignment="1" applyProtection="1">
      <alignment horizontal="center" vertical="center"/>
      <protection locked="0"/>
    </xf>
    <xf numFmtId="0" fontId="0" fillId="25" borderId="38" xfId="0" applyFont="1" applyFill="1" applyBorder="1" applyAlignment="1">
      <alignment horizontal="center" vertical="center"/>
    </xf>
    <xf numFmtId="0" fontId="16" fillId="26" borderId="39" xfId="0" applyFont="1" applyFill="1" applyBorder="1" applyAlignment="1" applyProtection="1">
      <alignment horizontal="center" vertical="center"/>
      <protection locked="0"/>
    </xf>
    <xf numFmtId="0" fontId="16" fillId="0" borderId="32" xfId="0" applyFont="1" applyBorder="1" applyAlignment="1">
      <alignment horizontal="center" vertical="center" wrapText="1"/>
    </xf>
    <xf numFmtId="0" fontId="16" fillId="0" borderId="32" xfId="0" applyFont="1" applyBorder="1" applyAlignment="1">
      <alignment horizontal="center" vertical="center"/>
    </xf>
    <xf numFmtId="0" fontId="16" fillId="0" borderId="13" xfId="0" applyFont="1" applyBorder="1" applyAlignment="1">
      <alignment horizontal="center" vertical="center"/>
    </xf>
    <xf numFmtId="0" fontId="24" fillId="0" borderId="0" xfId="0" applyFont="1" applyAlignment="1">
      <alignment horizontal="right"/>
    </xf>
    <xf numFmtId="0" fontId="0" fillId="0" borderId="31" xfId="0" applyBorder="1" applyAlignment="1">
      <alignment horizontal="center"/>
    </xf>
    <xf numFmtId="0" fontId="0" fillId="0" borderId="33" xfId="0" applyBorder="1" applyAlignment="1">
      <alignment horizontal="center"/>
    </xf>
    <xf numFmtId="0" fontId="21" fillId="24" borderId="0" xfId="0" applyFont="1" applyFill="1" applyBorder="1" applyAlignment="1">
      <alignment vertical="top" wrapText="1"/>
    </xf>
    <xf numFmtId="0" fontId="16" fillId="0" borderId="12" xfId="0" applyFont="1" applyBorder="1" applyAlignment="1">
      <alignment horizontal="center" vertical="center"/>
    </xf>
    <xf numFmtId="0" fontId="16" fillId="0" borderId="22" xfId="0" applyFont="1" applyBorder="1" applyAlignment="1">
      <alignment horizontal="center" vertical="center"/>
    </xf>
    <xf numFmtId="0" fontId="0" fillId="0" borderId="32" xfId="0" applyBorder="1" applyAlignment="1">
      <alignment horizontal="left" vertical="center"/>
    </xf>
    <xf numFmtId="0" fontId="0" fillId="0" borderId="34" xfId="0" applyBorder="1" applyAlignment="1">
      <alignment horizontal="left"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13" xfId="0" applyBorder="1" applyAlignment="1">
      <alignment horizontal="center"/>
    </xf>
    <xf numFmtId="0" fontId="0" fillId="0" borderId="40" xfId="0" applyBorder="1" applyAlignment="1">
      <alignment horizontal="center"/>
    </xf>
    <xf numFmtId="0" fontId="0" fillId="0" borderId="14" xfId="0" applyBorder="1" applyAlignment="1">
      <alignment horizontal="center"/>
    </xf>
    <xf numFmtId="0" fontId="0" fillId="0" borderId="13" xfId="0" applyBorder="1" applyAlignment="1">
      <alignment horizontal="center" vertical="center"/>
    </xf>
    <xf numFmtId="0" fontId="0" fillId="0" borderId="40" xfId="0" applyBorder="1" applyAlignment="1">
      <alignment horizontal="center" vertical="center"/>
    </xf>
    <xf numFmtId="0" fontId="0" fillId="0" borderId="14" xfId="0" applyBorder="1" applyAlignment="1">
      <alignment horizontal="center" vertical="center"/>
    </xf>
    <xf numFmtId="0" fontId="0" fillId="0" borderId="36" xfId="0"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16" fillId="0" borderId="13" xfId="0" applyFont="1" applyBorder="1" applyAlignment="1">
      <alignment horizontal="center" vertical="center"/>
    </xf>
    <xf numFmtId="0" fontId="16" fillId="0" borderId="40" xfId="0" applyFont="1" applyBorder="1" applyAlignment="1">
      <alignment horizontal="center" vertical="center"/>
    </xf>
    <xf numFmtId="0" fontId="16" fillId="0" borderId="14" xfId="0" applyFont="1" applyBorder="1" applyAlignment="1">
      <alignment horizontal="center" vertical="center"/>
    </xf>
    <xf numFmtId="0" fontId="16" fillId="0" borderId="36" xfId="0" applyFont="1" applyBorder="1" applyAlignment="1">
      <alignment horizontal="center" vertical="center"/>
    </xf>
    <xf numFmtId="0" fontId="16" fillId="0" borderId="13" xfId="0" applyFont="1" applyBorder="1" applyAlignment="1">
      <alignment horizontal="center"/>
    </xf>
    <xf numFmtId="0" fontId="16" fillId="0" borderId="40" xfId="0" applyFont="1" applyBorder="1" applyAlignment="1">
      <alignment horizontal="center"/>
    </xf>
    <xf numFmtId="0" fontId="16" fillId="0" borderId="14" xfId="0" applyFont="1" applyBorder="1" applyAlignment="1">
      <alignment horizontal="center"/>
    </xf>
    <xf numFmtId="0" fontId="24" fillId="0" borderId="0" xfId="0" applyFont="1" applyAlignment="1">
      <alignment horizontal="center"/>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fill>
        <patternFill>
          <bgColor theme="2" tint="-0.24994659260841701"/>
        </patternFill>
      </fill>
    </dxf>
    <dxf>
      <fill>
        <patternFill>
          <bgColor theme="2"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11</xdr:col>
      <xdr:colOff>319088</xdr:colOff>
      <xdr:row>0</xdr:row>
      <xdr:rowOff>66675</xdr:rowOff>
    </xdr:from>
    <xdr:to>
      <xdr:col>11</xdr:col>
      <xdr:colOff>319088</xdr:colOff>
      <xdr:row>1</xdr:row>
      <xdr:rowOff>157163</xdr:rowOff>
    </xdr:to>
    <xdr:cxnSp macro="">
      <xdr:nvCxnSpPr>
        <xdr:cNvPr id="3" name="Straight Arrow Connector 2">
          <a:extLst>
            <a:ext uri="{FF2B5EF4-FFF2-40B4-BE49-F238E27FC236}">
              <a16:creationId xmlns:a16="http://schemas.microsoft.com/office/drawing/2014/main" id="{36EED7D3-5FA6-467A-9227-DC7C3B5B4BC8}"/>
            </a:ext>
          </a:extLst>
        </xdr:cNvPr>
        <xdr:cNvCxnSpPr/>
      </xdr:nvCxnSpPr>
      <xdr:spPr>
        <a:xfrm>
          <a:off x="8386763" y="66675"/>
          <a:ext cx="0" cy="271463"/>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55836</xdr:colOff>
      <xdr:row>0</xdr:row>
      <xdr:rowOff>82112</xdr:rowOff>
    </xdr:from>
    <xdr:to>
      <xdr:col>11</xdr:col>
      <xdr:colOff>308741</xdr:colOff>
      <xdr:row>0</xdr:row>
      <xdr:rowOff>82112</xdr:rowOff>
    </xdr:to>
    <xdr:cxnSp macro="">
      <xdr:nvCxnSpPr>
        <xdr:cNvPr id="5" name="Straight Connector 4">
          <a:extLst>
            <a:ext uri="{FF2B5EF4-FFF2-40B4-BE49-F238E27FC236}">
              <a16:creationId xmlns:a16="http://schemas.microsoft.com/office/drawing/2014/main" id="{CE7411A0-200B-4AEA-94AF-13E418376970}"/>
            </a:ext>
          </a:extLst>
        </xdr:cNvPr>
        <xdr:cNvCxnSpPr/>
      </xdr:nvCxnSpPr>
      <xdr:spPr>
        <a:xfrm flipH="1">
          <a:off x="8115957" y="82112"/>
          <a:ext cx="252905" cy="0"/>
        </a:xfrm>
        <a:prstGeom prst="line">
          <a:avLst/>
        </a:prstGeom>
        <a:ln w="38100"/>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329078</xdr:colOff>
      <xdr:row>1</xdr:row>
      <xdr:rowOff>6969</xdr:rowOff>
    </xdr:from>
    <xdr:to>
      <xdr:col>3</xdr:col>
      <xdr:colOff>329078</xdr:colOff>
      <xdr:row>1</xdr:row>
      <xdr:rowOff>183182</xdr:rowOff>
    </xdr:to>
    <xdr:cxnSp macro="">
      <xdr:nvCxnSpPr>
        <xdr:cNvPr id="2" name="Straight Arrow Connector 1">
          <a:extLst>
            <a:ext uri="{FF2B5EF4-FFF2-40B4-BE49-F238E27FC236}">
              <a16:creationId xmlns:a16="http://schemas.microsoft.com/office/drawing/2014/main" id="{A32A0602-BEF3-4E17-8720-58A3871926E0}"/>
            </a:ext>
          </a:extLst>
        </xdr:cNvPr>
        <xdr:cNvCxnSpPr/>
      </xdr:nvCxnSpPr>
      <xdr:spPr>
        <a:xfrm>
          <a:off x="3216779" y="188176"/>
          <a:ext cx="0" cy="176213"/>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324431</xdr:colOff>
      <xdr:row>1</xdr:row>
      <xdr:rowOff>6969</xdr:rowOff>
    </xdr:from>
    <xdr:to>
      <xdr:col>4</xdr:col>
      <xdr:colOff>324431</xdr:colOff>
      <xdr:row>1</xdr:row>
      <xdr:rowOff>183182</xdr:rowOff>
    </xdr:to>
    <xdr:cxnSp macro="">
      <xdr:nvCxnSpPr>
        <xdr:cNvPr id="4" name="Straight Arrow Connector 3">
          <a:extLst>
            <a:ext uri="{FF2B5EF4-FFF2-40B4-BE49-F238E27FC236}">
              <a16:creationId xmlns:a16="http://schemas.microsoft.com/office/drawing/2014/main" id="{12520DA2-83C0-4950-A569-848AF95644B0}"/>
            </a:ext>
          </a:extLst>
        </xdr:cNvPr>
        <xdr:cNvCxnSpPr/>
      </xdr:nvCxnSpPr>
      <xdr:spPr>
        <a:xfrm>
          <a:off x="3860297" y="188176"/>
          <a:ext cx="0" cy="176213"/>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336046</xdr:colOff>
      <xdr:row>1</xdr:row>
      <xdr:rowOff>6969</xdr:rowOff>
    </xdr:from>
    <xdr:to>
      <xdr:col>5</xdr:col>
      <xdr:colOff>336046</xdr:colOff>
      <xdr:row>1</xdr:row>
      <xdr:rowOff>183182</xdr:rowOff>
    </xdr:to>
    <xdr:cxnSp macro="">
      <xdr:nvCxnSpPr>
        <xdr:cNvPr id="5" name="Straight Arrow Connector 4">
          <a:extLst>
            <a:ext uri="{FF2B5EF4-FFF2-40B4-BE49-F238E27FC236}">
              <a16:creationId xmlns:a16="http://schemas.microsoft.com/office/drawing/2014/main" id="{BFB0FA5F-17C6-45E7-B9DC-985AAA32A309}"/>
            </a:ext>
          </a:extLst>
        </xdr:cNvPr>
        <xdr:cNvCxnSpPr/>
      </xdr:nvCxnSpPr>
      <xdr:spPr>
        <a:xfrm>
          <a:off x="4520077" y="188176"/>
          <a:ext cx="0" cy="176213"/>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343017</xdr:colOff>
      <xdr:row>1</xdr:row>
      <xdr:rowOff>6969</xdr:rowOff>
    </xdr:from>
    <xdr:to>
      <xdr:col>6</xdr:col>
      <xdr:colOff>343017</xdr:colOff>
      <xdr:row>1</xdr:row>
      <xdr:rowOff>183182</xdr:rowOff>
    </xdr:to>
    <xdr:cxnSp macro="">
      <xdr:nvCxnSpPr>
        <xdr:cNvPr id="6" name="Straight Arrow Connector 5">
          <a:extLst>
            <a:ext uri="{FF2B5EF4-FFF2-40B4-BE49-F238E27FC236}">
              <a16:creationId xmlns:a16="http://schemas.microsoft.com/office/drawing/2014/main" id="{917EC282-EFB3-4939-B1D2-530C3DF77713}"/>
            </a:ext>
          </a:extLst>
        </xdr:cNvPr>
        <xdr:cNvCxnSpPr/>
      </xdr:nvCxnSpPr>
      <xdr:spPr>
        <a:xfrm>
          <a:off x="5175212" y="188176"/>
          <a:ext cx="0" cy="176213"/>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343016</xdr:colOff>
      <xdr:row>1</xdr:row>
      <xdr:rowOff>6969</xdr:rowOff>
    </xdr:from>
    <xdr:to>
      <xdr:col>7</xdr:col>
      <xdr:colOff>343016</xdr:colOff>
      <xdr:row>1</xdr:row>
      <xdr:rowOff>183182</xdr:rowOff>
    </xdr:to>
    <xdr:cxnSp macro="">
      <xdr:nvCxnSpPr>
        <xdr:cNvPr id="7" name="Straight Arrow Connector 6">
          <a:extLst>
            <a:ext uri="{FF2B5EF4-FFF2-40B4-BE49-F238E27FC236}">
              <a16:creationId xmlns:a16="http://schemas.microsoft.com/office/drawing/2014/main" id="{19EDF1F3-1678-490E-B521-71FF1B650906}"/>
            </a:ext>
          </a:extLst>
        </xdr:cNvPr>
        <xdr:cNvCxnSpPr/>
      </xdr:nvCxnSpPr>
      <xdr:spPr>
        <a:xfrm>
          <a:off x="5823376" y="188176"/>
          <a:ext cx="0" cy="176213"/>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343017</xdr:colOff>
      <xdr:row>1</xdr:row>
      <xdr:rowOff>6969</xdr:rowOff>
    </xdr:from>
    <xdr:to>
      <xdr:col>8</xdr:col>
      <xdr:colOff>343017</xdr:colOff>
      <xdr:row>1</xdr:row>
      <xdr:rowOff>183182</xdr:rowOff>
    </xdr:to>
    <xdr:cxnSp macro="">
      <xdr:nvCxnSpPr>
        <xdr:cNvPr id="8" name="Straight Arrow Connector 7">
          <a:extLst>
            <a:ext uri="{FF2B5EF4-FFF2-40B4-BE49-F238E27FC236}">
              <a16:creationId xmlns:a16="http://schemas.microsoft.com/office/drawing/2014/main" id="{3A78B465-65C1-4A88-9B77-98FD8DAA49FE}"/>
            </a:ext>
          </a:extLst>
        </xdr:cNvPr>
        <xdr:cNvCxnSpPr/>
      </xdr:nvCxnSpPr>
      <xdr:spPr>
        <a:xfrm>
          <a:off x="6471541" y="188176"/>
          <a:ext cx="0" cy="176213"/>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319785</xdr:colOff>
      <xdr:row>1</xdr:row>
      <xdr:rowOff>6969</xdr:rowOff>
    </xdr:from>
    <xdr:to>
      <xdr:col>9</xdr:col>
      <xdr:colOff>319785</xdr:colOff>
      <xdr:row>1</xdr:row>
      <xdr:rowOff>183182</xdr:rowOff>
    </xdr:to>
    <xdr:cxnSp macro="">
      <xdr:nvCxnSpPr>
        <xdr:cNvPr id="9" name="Straight Arrow Connector 8">
          <a:extLst>
            <a:ext uri="{FF2B5EF4-FFF2-40B4-BE49-F238E27FC236}">
              <a16:creationId xmlns:a16="http://schemas.microsoft.com/office/drawing/2014/main" id="{B24C39EE-581B-496A-A3CF-521FB8272121}"/>
            </a:ext>
          </a:extLst>
        </xdr:cNvPr>
        <xdr:cNvCxnSpPr/>
      </xdr:nvCxnSpPr>
      <xdr:spPr>
        <a:xfrm>
          <a:off x="7096474" y="188176"/>
          <a:ext cx="0" cy="176213"/>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322108</xdr:colOff>
      <xdr:row>1</xdr:row>
      <xdr:rowOff>6969</xdr:rowOff>
    </xdr:from>
    <xdr:to>
      <xdr:col>10</xdr:col>
      <xdr:colOff>322108</xdr:colOff>
      <xdr:row>1</xdr:row>
      <xdr:rowOff>183182</xdr:rowOff>
    </xdr:to>
    <xdr:cxnSp macro="">
      <xdr:nvCxnSpPr>
        <xdr:cNvPr id="10" name="Straight Arrow Connector 9">
          <a:extLst>
            <a:ext uri="{FF2B5EF4-FFF2-40B4-BE49-F238E27FC236}">
              <a16:creationId xmlns:a16="http://schemas.microsoft.com/office/drawing/2014/main" id="{C2BFEC52-165E-49B8-8078-A8C172312631}"/>
            </a:ext>
          </a:extLst>
        </xdr:cNvPr>
        <xdr:cNvCxnSpPr/>
      </xdr:nvCxnSpPr>
      <xdr:spPr>
        <a:xfrm>
          <a:off x="7746962" y="188176"/>
          <a:ext cx="0" cy="176213"/>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NXP-Theme">
  <a:themeElements>
    <a:clrScheme name="NXP Template">
      <a:dk1>
        <a:srgbClr val="000000"/>
      </a:dk1>
      <a:lt1>
        <a:srgbClr val="FFFFFF"/>
      </a:lt1>
      <a:dk2>
        <a:srgbClr val="A7A9AC"/>
      </a:dk2>
      <a:lt2>
        <a:srgbClr val="D9EDF1"/>
      </a:lt2>
      <a:accent1>
        <a:srgbClr val="88DBFC"/>
      </a:accent1>
      <a:accent2>
        <a:srgbClr val="B7F000"/>
      </a:accent2>
      <a:accent3>
        <a:srgbClr val="FFAD3F"/>
      </a:accent3>
      <a:accent4>
        <a:srgbClr val="00B4B0"/>
      </a:accent4>
      <a:accent5>
        <a:srgbClr val="8C8C0A"/>
      </a:accent5>
      <a:accent6>
        <a:srgbClr val="CC0057"/>
      </a:accent6>
      <a:hlink>
        <a:srgbClr val="FFAD3F"/>
      </a:hlink>
      <a:folHlink>
        <a:srgbClr val="00B4B0"/>
      </a:folHlink>
    </a:clrScheme>
    <a:fontScheme name="NXP 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6"/>
  <sheetViews>
    <sheetView tabSelected="1" workbookViewId="0"/>
  </sheetViews>
  <sheetFormatPr defaultRowHeight="14.25" x14ac:dyDescent="0.45"/>
  <cols>
    <col min="2" max="2" width="105.1328125" customWidth="1"/>
  </cols>
  <sheetData>
    <row r="2" spans="2:2" x14ac:dyDescent="0.45">
      <c r="B2" s="1" t="s">
        <v>51</v>
      </c>
    </row>
    <row r="3" spans="2:2" ht="14.65" thickBot="1" x14ac:dyDescent="0.5">
      <c r="B3" s="2"/>
    </row>
    <row r="4" spans="2:2" ht="17.649999999999999" x14ac:dyDescent="0.5">
      <c r="B4" s="3" t="s">
        <v>13</v>
      </c>
    </row>
    <row r="5" spans="2:2" ht="39.4" x14ac:dyDescent="0.45">
      <c r="B5" s="4" t="s">
        <v>14</v>
      </c>
    </row>
    <row r="6" spans="2:2" ht="51.75" x14ac:dyDescent="0.45">
      <c r="B6" s="5" t="s">
        <v>15</v>
      </c>
    </row>
    <row r="7" spans="2:2" ht="39" x14ac:dyDescent="0.45">
      <c r="B7" s="5" t="s">
        <v>16</v>
      </c>
    </row>
    <row r="8" spans="2:2" ht="39.4" x14ac:dyDescent="0.45">
      <c r="B8" s="4" t="s">
        <v>17</v>
      </c>
    </row>
    <row r="9" spans="2:2" ht="64.900000000000006" x14ac:dyDescent="0.45">
      <c r="B9" s="4" t="s">
        <v>18</v>
      </c>
    </row>
    <row r="10" spans="2:2" ht="39.4" x14ac:dyDescent="0.45">
      <c r="B10" s="4" t="s">
        <v>19</v>
      </c>
    </row>
    <row r="11" spans="2:2" ht="76.5" x14ac:dyDescent="0.45">
      <c r="B11" s="6" t="s">
        <v>20</v>
      </c>
    </row>
    <row r="12" spans="2:2" ht="64.5" x14ac:dyDescent="0.45">
      <c r="B12" s="5" t="s">
        <v>21</v>
      </c>
    </row>
    <row r="13" spans="2:2" ht="27" thickBot="1" x14ac:dyDescent="0.5">
      <c r="B13" s="7" t="s">
        <v>22</v>
      </c>
    </row>
    <row r="14" spans="2:2" ht="17.649999999999999" x14ac:dyDescent="0.5">
      <c r="B14" s="3" t="s">
        <v>24</v>
      </c>
    </row>
    <row r="15" spans="2:2" ht="14.65" thickBot="1" x14ac:dyDescent="0.5">
      <c r="B15" s="8" t="s">
        <v>23</v>
      </c>
    </row>
    <row r="16" spans="2:2" ht="14.65" thickBot="1" x14ac:dyDescent="0.5"/>
    <row r="17" spans="2:2" ht="17.649999999999999" x14ac:dyDescent="0.5">
      <c r="B17" s="3" t="s">
        <v>49</v>
      </c>
    </row>
    <row r="18" spans="2:2" ht="28.9" thickBot="1" x14ac:dyDescent="0.5">
      <c r="B18" s="7" t="s">
        <v>60</v>
      </c>
    </row>
    <row r="19" spans="2:2" x14ac:dyDescent="0.45">
      <c r="B19" s="22"/>
    </row>
    <row r="20" spans="2:2" x14ac:dyDescent="0.45">
      <c r="B20" s="22"/>
    </row>
    <row r="21" spans="2:2" x14ac:dyDescent="0.45">
      <c r="B21" s="22"/>
    </row>
    <row r="22" spans="2:2" x14ac:dyDescent="0.45">
      <c r="B22" s="22"/>
    </row>
    <row r="23" spans="2:2" x14ac:dyDescent="0.45">
      <c r="B23" s="22"/>
    </row>
    <row r="24" spans="2:2" x14ac:dyDescent="0.45">
      <c r="B24" s="22"/>
    </row>
    <row r="25" spans="2:2" x14ac:dyDescent="0.45">
      <c r="B25" s="22"/>
    </row>
    <row r="26" spans="2:2" x14ac:dyDescent="0.45">
      <c r="B26" s="22"/>
    </row>
  </sheetData>
  <sheetProtection algorithmName="SHA-512" hashValue="/nIGwyfPvQ3+Yh29ysQCrr3XQduyQxkDlBFLaA/LPeTpO0ZsPiY5D41F3ComPHzmnYyn+7k4I8sB+IfFjr2AFg==" saltValue="/tMwaSKg2/b2vxsF6viibQ==" spinCount="100000" sheet="1" objects="1" scenarios="1"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53BE2-5DD2-4FB5-A42B-F1935225468B}">
  <dimension ref="A1:E11"/>
  <sheetViews>
    <sheetView workbookViewId="0">
      <selection activeCell="B7" sqref="B7"/>
    </sheetView>
  </sheetViews>
  <sheetFormatPr defaultRowHeight="14.25" x14ac:dyDescent="0.45"/>
  <cols>
    <col min="3" max="3" width="11.73046875" customWidth="1"/>
    <col min="4" max="4" width="52.86328125" customWidth="1"/>
  </cols>
  <sheetData>
    <row r="1" spans="1:5" x14ac:dyDescent="0.45">
      <c r="A1" s="2"/>
      <c r="B1" s="2"/>
      <c r="C1" s="2"/>
      <c r="D1" s="2"/>
      <c r="E1" s="2"/>
    </row>
    <row r="2" spans="1:5" x14ac:dyDescent="0.45">
      <c r="A2" s="2"/>
      <c r="B2" s="1" t="str">
        <f>'Read me'!B2</f>
        <v>© NXP B.V. 2021. All rights reserved.</v>
      </c>
      <c r="C2" s="2"/>
      <c r="D2" s="2"/>
      <c r="E2" s="2"/>
    </row>
    <row r="3" spans="1:5" x14ac:dyDescent="0.45">
      <c r="A3" s="2"/>
      <c r="B3" s="2"/>
      <c r="C3" s="2"/>
      <c r="D3" s="2"/>
      <c r="E3" s="2"/>
    </row>
    <row r="4" spans="1:5" ht="14.65" thickBot="1" x14ac:dyDescent="0.5">
      <c r="A4" s="2"/>
      <c r="B4" s="61" t="s">
        <v>26</v>
      </c>
      <c r="C4" s="61"/>
      <c r="D4" s="61"/>
      <c r="E4" s="2"/>
    </row>
    <row r="5" spans="1:5" ht="14.65" thickBot="1" x14ac:dyDescent="0.5">
      <c r="A5" s="2"/>
      <c r="B5" s="12" t="s">
        <v>27</v>
      </c>
      <c r="C5" s="12" t="s">
        <v>28</v>
      </c>
      <c r="D5" s="16" t="s">
        <v>29</v>
      </c>
      <c r="E5" s="2"/>
    </row>
    <row r="6" spans="1:5" x14ac:dyDescent="0.45">
      <c r="A6" s="2"/>
      <c r="B6" s="13" t="s">
        <v>50</v>
      </c>
      <c r="C6" s="17">
        <v>44225</v>
      </c>
      <c r="D6" s="21" t="s">
        <v>54</v>
      </c>
      <c r="E6" s="2"/>
    </row>
    <row r="7" spans="1:5" x14ac:dyDescent="0.45">
      <c r="A7" s="2"/>
      <c r="B7" s="13"/>
      <c r="C7" s="17"/>
      <c r="D7" s="21"/>
      <c r="E7" s="2"/>
    </row>
    <row r="8" spans="1:5" x14ac:dyDescent="0.45">
      <c r="A8" s="2"/>
      <c r="B8" s="14"/>
      <c r="C8" s="17"/>
      <c r="D8" s="18"/>
      <c r="E8" s="2"/>
    </row>
    <row r="9" spans="1:5" x14ac:dyDescent="0.45">
      <c r="A9" s="2"/>
      <c r="B9" s="14"/>
      <c r="C9" s="19"/>
      <c r="D9" s="18"/>
      <c r="E9" s="2"/>
    </row>
    <row r="10" spans="1:5" x14ac:dyDescent="0.45">
      <c r="A10" s="2"/>
      <c r="B10" s="14"/>
      <c r="C10" s="19"/>
      <c r="D10" s="18"/>
      <c r="E10" s="2"/>
    </row>
    <row r="11" spans="1:5" x14ac:dyDescent="0.45">
      <c r="B11" s="15"/>
      <c r="C11" s="15"/>
      <c r="D11" s="20"/>
    </row>
  </sheetData>
  <sheetProtection algorithmName="SHA-512" hashValue="LnKQVZxD1+QBDWGNPrWQ2fvYlgPdjVk4yA7Zj/PQGerMRHCIXXTDZzhcmYIYFSkkZ3MVxK8LhYRo1o1wXHWo6Q==" saltValue="yXBUHNTmLrTc3H3L5YNX3Q==" spinCount="100000" sheet="1" objects="1" scenarios="1" selectLockedCells="1"/>
  <mergeCells count="1">
    <mergeCell ref="B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B070-E8BF-4BCB-9D4C-9EAFC3DE4838}">
  <dimension ref="B1:Z55"/>
  <sheetViews>
    <sheetView zoomScaleNormal="100" workbookViewId="0">
      <selection activeCell="L9" sqref="L9"/>
    </sheetView>
  </sheetViews>
  <sheetFormatPr defaultRowHeight="14.25" outlineLevelRow="1" x14ac:dyDescent="0.45"/>
  <cols>
    <col min="3" max="3" width="22.265625" bestFit="1" customWidth="1"/>
    <col min="15" max="15" width="0" hidden="1" customWidth="1"/>
    <col min="16" max="16" width="14.265625" hidden="1" customWidth="1"/>
    <col min="17" max="26" width="0" hidden="1" customWidth="1"/>
  </cols>
  <sheetData>
    <row r="1" spans="2:26" x14ac:dyDescent="0.45">
      <c r="K1" s="58" t="s">
        <v>55</v>
      </c>
    </row>
    <row r="2" spans="2:26" ht="14.65" thickBot="1" x14ac:dyDescent="0.5"/>
    <row r="3" spans="2:26" hidden="1" outlineLevel="1" x14ac:dyDescent="0.45">
      <c r="C3" s="30" t="s">
        <v>43</v>
      </c>
      <c r="D3" s="30">
        <v>0</v>
      </c>
      <c r="E3" s="30">
        <v>0</v>
      </c>
      <c r="F3" s="30">
        <v>1</v>
      </c>
      <c r="G3" s="30">
        <v>0</v>
      </c>
      <c r="H3" s="30">
        <v>1</v>
      </c>
      <c r="I3" s="30">
        <v>1</v>
      </c>
      <c r="J3" s="30">
        <v>1</v>
      </c>
      <c r="K3" s="30">
        <v>1</v>
      </c>
      <c r="L3" s="30" t="s">
        <v>41</v>
      </c>
    </row>
    <row r="4" spans="2:26" hidden="1" outlineLevel="1" x14ac:dyDescent="0.45">
      <c r="C4" s="30" t="s">
        <v>44</v>
      </c>
      <c r="D4" s="30">
        <v>1</v>
      </c>
      <c r="E4" s="30">
        <v>1</v>
      </c>
      <c r="F4" s="30">
        <v>1</v>
      </c>
      <c r="G4" s="30">
        <v>1</v>
      </c>
      <c r="H4" s="30">
        <v>1</v>
      </c>
      <c r="I4" s="30">
        <v>1</v>
      </c>
      <c r="J4" s="30">
        <v>1</v>
      </c>
      <c r="K4" s="30">
        <v>1</v>
      </c>
      <c r="L4" s="30" t="s">
        <v>42</v>
      </c>
    </row>
    <row r="5" spans="2:26" ht="14.65" hidden="1" outlineLevel="1" thickBot="1" x14ac:dyDescent="0.5">
      <c r="C5" s="32" t="s">
        <v>11</v>
      </c>
      <c r="D5" s="32">
        <v>1</v>
      </c>
      <c r="E5" s="32">
        <v>1</v>
      </c>
      <c r="F5" s="32">
        <v>1</v>
      </c>
      <c r="G5" s="32">
        <v>1</v>
      </c>
      <c r="H5" s="32">
        <v>1</v>
      </c>
      <c r="I5" s="32">
        <v>1</v>
      </c>
      <c r="J5" s="32">
        <v>1</v>
      </c>
      <c r="K5" s="32">
        <v>1</v>
      </c>
      <c r="L5" s="32" t="s">
        <v>42</v>
      </c>
    </row>
    <row r="6" spans="2:26" collapsed="1" x14ac:dyDescent="0.45">
      <c r="B6" s="59" t="s">
        <v>62</v>
      </c>
      <c r="C6" s="31" t="s">
        <v>30</v>
      </c>
      <c r="D6" s="68" t="s">
        <v>53</v>
      </c>
      <c r="E6" s="69"/>
      <c r="F6" s="69"/>
      <c r="G6" s="69"/>
      <c r="H6" s="69"/>
      <c r="I6" s="69"/>
      <c r="J6" s="69"/>
      <c r="K6" s="70"/>
      <c r="L6" s="62" t="s">
        <v>31</v>
      </c>
    </row>
    <row r="7" spans="2:26" ht="14.65" thickBot="1" x14ac:dyDescent="0.5">
      <c r="B7" s="60" t="s">
        <v>31</v>
      </c>
      <c r="C7" s="49" t="s">
        <v>52</v>
      </c>
      <c r="D7" s="50">
        <v>7</v>
      </c>
      <c r="E7" s="50">
        <v>6</v>
      </c>
      <c r="F7" s="50">
        <v>5</v>
      </c>
      <c r="G7" s="50">
        <v>4</v>
      </c>
      <c r="H7" s="50">
        <v>3</v>
      </c>
      <c r="I7" s="50">
        <v>2</v>
      </c>
      <c r="J7" s="50">
        <v>1</v>
      </c>
      <c r="K7" s="51">
        <v>0</v>
      </c>
      <c r="L7" s="63"/>
    </row>
    <row r="8" spans="2:26" ht="28.5" x14ac:dyDescent="0.45">
      <c r="B8" s="66" t="s">
        <v>32</v>
      </c>
      <c r="C8" s="64" t="s">
        <v>35</v>
      </c>
      <c r="D8" s="71" t="s">
        <v>25</v>
      </c>
      <c r="E8" s="74"/>
      <c r="F8" s="71" t="s">
        <v>37</v>
      </c>
      <c r="G8" s="74"/>
      <c r="H8" s="46" t="s">
        <v>57</v>
      </c>
      <c r="I8" s="71" t="s">
        <v>25</v>
      </c>
      <c r="J8" s="72"/>
      <c r="K8" s="73"/>
      <c r="L8" s="39"/>
    </row>
    <row r="9" spans="2:26" ht="14.65" thickBot="1" x14ac:dyDescent="0.5">
      <c r="B9" s="67"/>
      <c r="C9" s="65"/>
      <c r="D9" s="40">
        <f t="shared" ref="D9:K9" si="0">_xlfn.BITRSHIFT(_xlfn.BITAND(HEX2DEC($L9),2^D$7),D$7)</f>
        <v>0</v>
      </c>
      <c r="E9" s="40">
        <f t="shared" si="0"/>
        <v>0</v>
      </c>
      <c r="F9" s="40">
        <f t="shared" si="0"/>
        <v>0</v>
      </c>
      <c r="G9" s="40">
        <f t="shared" si="0"/>
        <v>0</v>
      </c>
      <c r="H9" s="40">
        <f t="shared" si="0"/>
        <v>0</v>
      </c>
      <c r="I9" s="40">
        <f t="shared" si="0"/>
        <v>0</v>
      </c>
      <c r="J9" s="40">
        <f t="shared" si="0"/>
        <v>0</v>
      </c>
      <c r="K9" s="40">
        <f t="shared" si="0"/>
        <v>0</v>
      </c>
      <c r="L9" s="52">
        <v>0</v>
      </c>
    </row>
    <row r="10" spans="2:26" x14ac:dyDescent="0.45">
      <c r="B10" s="66" t="s">
        <v>33</v>
      </c>
      <c r="C10" s="64" t="s">
        <v>61</v>
      </c>
      <c r="D10" s="71" t="s">
        <v>25</v>
      </c>
      <c r="E10" s="74"/>
      <c r="F10" s="71" t="s">
        <v>38</v>
      </c>
      <c r="G10" s="74"/>
      <c r="H10" s="37" t="s">
        <v>39</v>
      </c>
      <c r="I10" s="37" t="s">
        <v>40</v>
      </c>
      <c r="J10" s="37" t="s">
        <v>25</v>
      </c>
      <c r="K10" s="38" t="s">
        <v>59</v>
      </c>
      <c r="L10" s="39"/>
    </row>
    <row r="11" spans="2:26" ht="14.65" thickBot="1" x14ac:dyDescent="0.5">
      <c r="B11" s="67"/>
      <c r="C11" s="65"/>
      <c r="D11" s="40">
        <f t="shared" ref="D11:K11" si="1">_xlfn.BITRSHIFT(_xlfn.BITAND(HEX2DEC($L11),2^D$7),D$7)</f>
        <v>0</v>
      </c>
      <c r="E11" s="40">
        <f t="shared" si="1"/>
        <v>0</v>
      </c>
      <c r="F11" s="40">
        <f t="shared" si="1"/>
        <v>0</v>
      </c>
      <c r="G11" s="40">
        <f t="shared" si="1"/>
        <v>0</v>
      </c>
      <c r="H11" s="40">
        <f t="shared" si="1"/>
        <v>0</v>
      </c>
      <c r="I11" s="40">
        <f t="shared" si="1"/>
        <v>1</v>
      </c>
      <c r="J11" s="40">
        <f t="shared" si="1"/>
        <v>0</v>
      </c>
      <c r="K11" s="40">
        <f t="shared" si="1"/>
        <v>0</v>
      </c>
      <c r="L11" s="52">
        <v>4</v>
      </c>
    </row>
    <row r="12" spans="2:26" x14ac:dyDescent="0.45">
      <c r="B12" s="66" t="s">
        <v>34</v>
      </c>
      <c r="C12" s="64" t="s">
        <v>36</v>
      </c>
      <c r="D12" s="71" t="s">
        <v>48</v>
      </c>
      <c r="E12" s="72"/>
      <c r="F12" s="72"/>
      <c r="G12" s="72"/>
      <c r="H12" s="72"/>
      <c r="I12" s="72"/>
      <c r="J12" s="72"/>
      <c r="K12" s="73"/>
      <c r="L12" s="39"/>
    </row>
    <row r="13" spans="2:26" ht="14.65" thickBot="1" x14ac:dyDescent="0.5">
      <c r="B13" s="67"/>
      <c r="C13" s="65"/>
      <c r="D13" s="36">
        <f t="shared" ref="D13:K13" si="2">_xlfn.BITRSHIFT(_xlfn.BITAND(HEX2DEC($L13),2^D$7),D$7)</f>
        <v>1</v>
      </c>
      <c r="E13" s="36">
        <f t="shared" si="2"/>
        <v>1</v>
      </c>
      <c r="F13" s="36">
        <f t="shared" si="2"/>
        <v>1</v>
      </c>
      <c r="G13" s="36">
        <f t="shared" si="2"/>
        <v>1</v>
      </c>
      <c r="H13" s="36">
        <f t="shared" si="2"/>
        <v>1</v>
      </c>
      <c r="I13" s="36">
        <f t="shared" si="2"/>
        <v>0</v>
      </c>
      <c r="J13" s="36">
        <f t="shared" si="2"/>
        <v>1</v>
      </c>
      <c r="K13" s="36">
        <f t="shared" si="2"/>
        <v>1</v>
      </c>
      <c r="L13" s="47" t="str">
        <f>$Y$35</f>
        <v>FB</v>
      </c>
    </row>
    <row r="14" spans="2:26" ht="14.65" thickBot="1" x14ac:dyDescent="0.5"/>
    <row r="15" spans="2:26" x14ac:dyDescent="0.45">
      <c r="D15" t="s">
        <v>58</v>
      </c>
      <c r="Q15" s="23" t="s">
        <v>0</v>
      </c>
      <c r="R15" s="24" t="s">
        <v>1</v>
      </c>
      <c r="S15" s="24" t="s">
        <v>2</v>
      </c>
      <c r="T15" s="24" t="s">
        <v>3</v>
      </c>
      <c r="U15" s="24" t="s">
        <v>4</v>
      </c>
      <c r="V15" s="24" t="s">
        <v>5</v>
      </c>
      <c r="W15" s="24" t="s">
        <v>6</v>
      </c>
      <c r="X15" s="25" t="s">
        <v>7</v>
      </c>
    </row>
    <row r="16" spans="2:26" ht="14.65" thickBot="1" x14ac:dyDescent="0.5">
      <c r="P16" t="s">
        <v>45</v>
      </c>
      <c r="Q16" s="26">
        <f t="shared" ref="Q16:X17" si="3">D3</f>
        <v>0</v>
      </c>
      <c r="R16" s="9">
        <f t="shared" si="3"/>
        <v>0</v>
      </c>
      <c r="S16" s="9">
        <f t="shared" si="3"/>
        <v>1</v>
      </c>
      <c r="T16" s="9">
        <f t="shared" si="3"/>
        <v>0</v>
      </c>
      <c r="U16" s="9">
        <f t="shared" si="3"/>
        <v>1</v>
      </c>
      <c r="V16" s="9">
        <f t="shared" si="3"/>
        <v>1</v>
      </c>
      <c r="W16" s="9">
        <f t="shared" si="3"/>
        <v>1</v>
      </c>
      <c r="X16" s="27">
        <f t="shared" si="3"/>
        <v>1</v>
      </c>
      <c r="Z16" t="s">
        <v>12</v>
      </c>
    </row>
    <row r="17" spans="15:26" ht="14.65" thickBot="1" x14ac:dyDescent="0.5">
      <c r="O17" t="s">
        <v>8</v>
      </c>
      <c r="P17" t="s">
        <v>44</v>
      </c>
      <c r="Q17" s="26">
        <f t="shared" si="3"/>
        <v>1</v>
      </c>
      <c r="R17" s="9">
        <f t="shared" si="3"/>
        <v>1</v>
      </c>
      <c r="S17" s="9">
        <f t="shared" si="3"/>
        <v>1</v>
      </c>
      <c r="T17" s="9">
        <f t="shared" si="3"/>
        <v>1</v>
      </c>
      <c r="U17" s="9">
        <f t="shared" si="3"/>
        <v>1</v>
      </c>
      <c r="V17" s="9">
        <f t="shared" si="3"/>
        <v>1</v>
      </c>
      <c r="W17" s="9">
        <f t="shared" si="3"/>
        <v>1</v>
      </c>
      <c r="X17" s="27">
        <f t="shared" si="3"/>
        <v>1</v>
      </c>
      <c r="Y17" s="33">
        <f>$D$9</f>
        <v>0</v>
      </c>
      <c r="Z17" t="s">
        <v>9</v>
      </c>
    </row>
    <row r="18" spans="15:26" x14ac:dyDescent="0.45">
      <c r="O18" s="23">
        <v>1</v>
      </c>
      <c r="P18" s="24"/>
      <c r="Q18" s="24">
        <f>IF($Q17&lt;&gt;$Y17,IF(Q$16=R17,0,1),R17)</f>
        <v>1</v>
      </c>
      <c r="R18" s="24">
        <f t="shared" ref="R18:W32" si="4">IF($Q17&lt;&gt;$Y17,IF(R$16=S17,0,1),S17)</f>
        <v>1</v>
      </c>
      <c r="S18" s="24">
        <f t="shared" si="4"/>
        <v>0</v>
      </c>
      <c r="T18" s="24">
        <f t="shared" si="4"/>
        <v>1</v>
      </c>
      <c r="U18" s="24">
        <f t="shared" si="4"/>
        <v>0</v>
      </c>
      <c r="V18" s="24">
        <f t="shared" si="4"/>
        <v>0</v>
      </c>
      <c r="W18" s="24">
        <f t="shared" si="4"/>
        <v>0</v>
      </c>
      <c r="X18" s="24">
        <f>IF($Q17&lt;&gt;$Y17,IF(X$16=0,0,1),0)</f>
        <v>1</v>
      </c>
      <c r="Y18" s="34">
        <f>$E$9</f>
        <v>0</v>
      </c>
    </row>
    <row r="19" spans="15:26" x14ac:dyDescent="0.45">
      <c r="O19" s="26">
        <v>2</v>
      </c>
      <c r="P19" s="9"/>
      <c r="Q19" s="9">
        <f t="shared" ref="Q19:Q32" si="5">IF($Q18&lt;&gt;$Y18,IF(Q$16=R18,0,1),R18)</f>
        <v>1</v>
      </c>
      <c r="R19" s="9">
        <f t="shared" si="4"/>
        <v>0</v>
      </c>
      <c r="S19" s="9">
        <f t="shared" si="4"/>
        <v>0</v>
      </c>
      <c r="T19" s="9">
        <f t="shared" si="4"/>
        <v>0</v>
      </c>
      <c r="U19" s="9">
        <f t="shared" si="4"/>
        <v>1</v>
      </c>
      <c r="V19" s="9">
        <f t="shared" si="4"/>
        <v>1</v>
      </c>
      <c r="W19" s="9">
        <f t="shared" si="4"/>
        <v>0</v>
      </c>
      <c r="X19" s="27">
        <f t="shared" ref="X19:X32" si="6">IF($Q18&lt;&gt;$Y18,IF(X$16=0,0,1),0)</f>
        <v>1</v>
      </c>
      <c r="Y19" s="34">
        <f>$F$9</f>
        <v>0</v>
      </c>
    </row>
    <row r="20" spans="15:26" x14ac:dyDescent="0.45">
      <c r="O20" s="26">
        <v>3</v>
      </c>
      <c r="P20" s="9"/>
      <c r="Q20" s="9">
        <f t="shared" si="5"/>
        <v>0</v>
      </c>
      <c r="R20" s="9">
        <f t="shared" si="4"/>
        <v>0</v>
      </c>
      <c r="S20" s="9">
        <f t="shared" si="4"/>
        <v>1</v>
      </c>
      <c r="T20" s="9">
        <f t="shared" si="4"/>
        <v>1</v>
      </c>
      <c r="U20" s="9">
        <f t="shared" si="4"/>
        <v>0</v>
      </c>
      <c r="V20" s="9">
        <f t="shared" si="4"/>
        <v>1</v>
      </c>
      <c r="W20" s="9">
        <f t="shared" si="4"/>
        <v>0</v>
      </c>
      <c r="X20" s="27">
        <f t="shared" si="6"/>
        <v>1</v>
      </c>
      <c r="Y20" s="34">
        <f>$G$9</f>
        <v>0</v>
      </c>
    </row>
    <row r="21" spans="15:26" x14ac:dyDescent="0.45">
      <c r="O21" s="26">
        <v>4</v>
      </c>
      <c r="P21" s="9"/>
      <c r="Q21" s="9">
        <f t="shared" si="5"/>
        <v>0</v>
      </c>
      <c r="R21" s="9">
        <f t="shared" si="4"/>
        <v>1</v>
      </c>
      <c r="S21" s="9">
        <f t="shared" si="4"/>
        <v>1</v>
      </c>
      <c r="T21" s="9">
        <f t="shared" si="4"/>
        <v>0</v>
      </c>
      <c r="U21" s="9">
        <f t="shared" si="4"/>
        <v>1</v>
      </c>
      <c r="V21" s="9">
        <f t="shared" si="4"/>
        <v>0</v>
      </c>
      <c r="W21" s="9">
        <f t="shared" si="4"/>
        <v>1</v>
      </c>
      <c r="X21" s="27">
        <f t="shared" si="6"/>
        <v>0</v>
      </c>
      <c r="Y21" s="34">
        <f>$H$9</f>
        <v>0</v>
      </c>
    </row>
    <row r="22" spans="15:26" x14ac:dyDescent="0.45">
      <c r="O22" s="26">
        <v>5</v>
      </c>
      <c r="P22" s="9"/>
      <c r="Q22" s="9">
        <f t="shared" si="5"/>
        <v>1</v>
      </c>
      <c r="R22" s="9">
        <f t="shared" si="4"/>
        <v>1</v>
      </c>
      <c r="S22" s="9">
        <f t="shared" si="4"/>
        <v>0</v>
      </c>
      <c r="T22" s="9">
        <f t="shared" si="4"/>
        <v>1</v>
      </c>
      <c r="U22" s="9">
        <f t="shared" si="4"/>
        <v>0</v>
      </c>
      <c r="V22" s="9">
        <f t="shared" si="4"/>
        <v>1</v>
      </c>
      <c r="W22" s="9">
        <f t="shared" si="4"/>
        <v>0</v>
      </c>
      <c r="X22" s="27">
        <f t="shared" si="6"/>
        <v>0</v>
      </c>
      <c r="Y22" s="34">
        <f>$I$9</f>
        <v>0</v>
      </c>
    </row>
    <row r="23" spans="15:26" x14ac:dyDescent="0.45">
      <c r="O23" s="26">
        <v>6</v>
      </c>
      <c r="P23" s="9"/>
      <c r="Q23" s="9">
        <f t="shared" si="5"/>
        <v>1</v>
      </c>
      <c r="R23" s="9">
        <f t="shared" si="4"/>
        <v>0</v>
      </c>
      <c r="S23" s="9">
        <f t="shared" si="4"/>
        <v>0</v>
      </c>
      <c r="T23" s="9">
        <f t="shared" si="4"/>
        <v>0</v>
      </c>
      <c r="U23" s="9">
        <f t="shared" si="4"/>
        <v>0</v>
      </c>
      <c r="V23" s="9">
        <f t="shared" si="4"/>
        <v>1</v>
      </c>
      <c r="W23" s="9">
        <f t="shared" si="4"/>
        <v>1</v>
      </c>
      <c r="X23" s="27">
        <f t="shared" si="6"/>
        <v>1</v>
      </c>
      <c r="Y23" s="34">
        <f>$J$9</f>
        <v>0</v>
      </c>
    </row>
    <row r="24" spans="15:26" ht="14.65" thickBot="1" x14ac:dyDescent="0.5">
      <c r="O24" s="26">
        <v>7</v>
      </c>
      <c r="P24" s="9"/>
      <c r="Q24" s="9">
        <f t="shared" si="5"/>
        <v>0</v>
      </c>
      <c r="R24" s="9">
        <f t="shared" si="4"/>
        <v>0</v>
      </c>
      <c r="S24" s="9">
        <f t="shared" si="4"/>
        <v>1</v>
      </c>
      <c r="T24" s="9">
        <f t="shared" si="4"/>
        <v>0</v>
      </c>
      <c r="U24" s="9">
        <f t="shared" si="4"/>
        <v>0</v>
      </c>
      <c r="V24" s="9">
        <f t="shared" si="4"/>
        <v>0</v>
      </c>
      <c r="W24" s="9">
        <f t="shared" si="4"/>
        <v>0</v>
      </c>
      <c r="X24" s="27">
        <f t="shared" si="6"/>
        <v>1</v>
      </c>
      <c r="Y24" s="41">
        <f>$K$9</f>
        <v>0</v>
      </c>
    </row>
    <row r="25" spans="15:26" ht="14.65" thickBot="1" x14ac:dyDescent="0.5">
      <c r="O25" s="35">
        <v>8</v>
      </c>
      <c r="P25" s="28"/>
      <c r="Q25" s="28">
        <f t="shared" si="5"/>
        <v>0</v>
      </c>
      <c r="R25" s="28">
        <f t="shared" si="4"/>
        <v>1</v>
      </c>
      <c r="S25" s="28">
        <f t="shared" si="4"/>
        <v>0</v>
      </c>
      <c r="T25" s="28">
        <f t="shared" si="4"/>
        <v>0</v>
      </c>
      <c r="U25" s="28">
        <f t="shared" si="4"/>
        <v>0</v>
      </c>
      <c r="V25" s="28">
        <f t="shared" si="4"/>
        <v>0</v>
      </c>
      <c r="W25" s="28">
        <f t="shared" si="4"/>
        <v>1</v>
      </c>
      <c r="X25" s="29">
        <f t="shared" si="6"/>
        <v>0</v>
      </c>
      <c r="Y25" s="33">
        <f>$D$11</f>
        <v>0</v>
      </c>
      <c r="Z25" t="s">
        <v>10</v>
      </c>
    </row>
    <row r="26" spans="15:26" x14ac:dyDescent="0.45">
      <c r="O26" s="23">
        <v>1</v>
      </c>
      <c r="P26" s="24"/>
      <c r="Q26" s="24">
        <f t="shared" si="5"/>
        <v>1</v>
      </c>
      <c r="R26" s="24">
        <f t="shared" si="4"/>
        <v>0</v>
      </c>
      <c r="S26" s="24">
        <f t="shared" si="4"/>
        <v>0</v>
      </c>
      <c r="T26" s="24">
        <f t="shared" si="4"/>
        <v>0</v>
      </c>
      <c r="U26" s="24">
        <f t="shared" si="4"/>
        <v>0</v>
      </c>
      <c r="V26" s="24">
        <f t="shared" si="4"/>
        <v>1</v>
      </c>
      <c r="W26" s="24">
        <f t="shared" si="4"/>
        <v>0</v>
      </c>
      <c r="X26" s="25">
        <f t="shared" si="6"/>
        <v>0</v>
      </c>
      <c r="Y26" s="34">
        <f>$E$11</f>
        <v>0</v>
      </c>
    </row>
    <row r="27" spans="15:26" x14ac:dyDescent="0.45">
      <c r="O27" s="26">
        <v>2</v>
      </c>
      <c r="P27" s="9"/>
      <c r="Q27" s="9">
        <f t="shared" si="5"/>
        <v>0</v>
      </c>
      <c r="R27" s="9">
        <f t="shared" si="4"/>
        <v>0</v>
      </c>
      <c r="S27" s="9">
        <f t="shared" si="4"/>
        <v>1</v>
      </c>
      <c r="T27" s="9">
        <f t="shared" si="4"/>
        <v>0</v>
      </c>
      <c r="U27" s="9">
        <f t="shared" si="4"/>
        <v>0</v>
      </c>
      <c r="V27" s="9">
        <f t="shared" si="4"/>
        <v>1</v>
      </c>
      <c r="W27" s="9">
        <f t="shared" si="4"/>
        <v>1</v>
      </c>
      <c r="X27" s="27">
        <f t="shared" si="6"/>
        <v>1</v>
      </c>
      <c r="Y27" s="34">
        <f>$F$11</f>
        <v>0</v>
      </c>
    </row>
    <row r="28" spans="15:26" x14ac:dyDescent="0.45">
      <c r="O28" s="26">
        <v>3</v>
      </c>
      <c r="P28" s="9"/>
      <c r="Q28" s="9">
        <f t="shared" si="5"/>
        <v>0</v>
      </c>
      <c r="R28" s="9">
        <f t="shared" si="4"/>
        <v>1</v>
      </c>
      <c r="S28" s="9">
        <f t="shared" si="4"/>
        <v>0</v>
      </c>
      <c r="T28" s="9">
        <f t="shared" si="4"/>
        <v>0</v>
      </c>
      <c r="U28" s="9">
        <f t="shared" si="4"/>
        <v>1</v>
      </c>
      <c r="V28" s="9">
        <f t="shared" si="4"/>
        <v>1</v>
      </c>
      <c r="W28" s="9">
        <f t="shared" si="4"/>
        <v>1</v>
      </c>
      <c r="X28" s="27">
        <f t="shared" si="6"/>
        <v>0</v>
      </c>
      <c r="Y28" s="34">
        <f>$G$11</f>
        <v>0</v>
      </c>
    </row>
    <row r="29" spans="15:26" x14ac:dyDescent="0.45">
      <c r="O29" s="26">
        <v>4</v>
      </c>
      <c r="P29" s="9"/>
      <c r="Q29" s="9">
        <f t="shared" si="5"/>
        <v>1</v>
      </c>
      <c r="R29" s="9">
        <f t="shared" si="4"/>
        <v>0</v>
      </c>
      <c r="S29" s="9">
        <f t="shared" si="4"/>
        <v>0</v>
      </c>
      <c r="T29" s="9">
        <f t="shared" si="4"/>
        <v>1</v>
      </c>
      <c r="U29" s="9">
        <f t="shared" si="4"/>
        <v>1</v>
      </c>
      <c r="V29" s="9">
        <f t="shared" si="4"/>
        <v>1</v>
      </c>
      <c r="W29" s="9">
        <f t="shared" si="4"/>
        <v>0</v>
      </c>
      <c r="X29" s="27">
        <f t="shared" si="6"/>
        <v>0</v>
      </c>
      <c r="Y29" s="34">
        <f>$H$11</f>
        <v>0</v>
      </c>
    </row>
    <row r="30" spans="15:26" x14ac:dyDescent="0.45">
      <c r="O30" s="26">
        <v>5</v>
      </c>
      <c r="P30" s="9"/>
      <c r="Q30" s="9">
        <f t="shared" si="5"/>
        <v>0</v>
      </c>
      <c r="R30" s="9">
        <f t="shared" si="4"/>
        <v>0</v>
      </c>
      <c r="S30" s="9">
        <f t="shared" si="4"/>
        <v>0</v>
      </c>
      <c r="T30" s="9">
        <f t="shared" si="4"/>
        <v>1</v>
      </c>
      <c r="U30" s="9">
        <f t="shared" si="4"/>
        <v>0</v>
      </c>
      <c r="V30" s="9">
        <f t="shared" si="4"/>
        <v>1</v>
      </c>
      <c r="W30" s="9">
        <f t="shared" si="4"/>
        <v>1</v>
      </c>
      <c r="X30" s="27">
        <f t="shared" si="6"/>
        <v>1</v>
      </c>
      <c r="Y30" s="34">
        <f>$I$11</f>
        <v>1</v>
      </c>
    </row>
    <row r="31" spans="15:26" x14ac:dyDescent="0.45">
      <c r="O31" s="26">
        <v>6</v>
      </c>
      <c r="P31" s="9"/>
      <c r="Q31" s="9">
        <f t="shared" si="5"/>
        <v>0</v>
      </c>
      <c r="R31" s="9">
        <f t="shared" si="4"/>
        <v>0</v>
      </c>
      <c r="S31" s="9">
        <f t="shared" si="4"/>
        <v>0</v>
      </c>
      <c r="T31" s="9">
        <f t="shared" si="4"/>
        <v>0</v>
      </c>
      <c r="U31" s="9">
        <f t="shared" si="4"/>
        <v>0</v>
      </c>
      <c r="V31" s="9">
        <f t="shared" si="4"/>
        <v>0</v>
      </c>
      <c r="W31" s="9">
        <f t="shared" si="4"/>
        <v>0</v>
      </c>
      <c r="X31" s="27">
        <f t="shared" si="6"/>
        <v>1</v>
      </c>
      <c r="Y31" s="34">
        <f>$J$11</f>
        <v>0</v>
      </c>
    </row>
    <row r="32" spans="15:26" ht="14.65" thickBot="1" x14ac:dyDescent="0.5">
      <c r="O32" s="26">
        <v>7</v>
      </c>
      <c r="P32" s="9"/>
      <c r="Q32" s="9">
        <f t="shared" si="5"/>
        <v>0</v>
      </c>
      <c r="R32" s="9">
        <f t="shared" si="4"/>
        <v>0</v>
      </c>
      <c r="S32" s="9">
        <f t="shared" si="4"/>
        <v>0</v>
      </c>
      <c r="T32" s="9">
        <f t="shared" si="4"/>
        <v>0</v>
      </c>
      <c r="U32" s="9">
        <f t="shared" si="4"/>
        <v>0</v>
      </c>
      <c r="V32" s="9">
        <f t="shared" si="4"/>
        <v>0</v>
      </c>
      <c r="W32" s="9">
        <f t="shared" si="4"/>
        <v>1</v>
      </c>
      <c r="X32" s="27">
        <f t="shared" si="6"/>
        <v>0</v>
      </c>
      <c r="Y32" s="41">
        <f>$K$11</f>
        <v>0</v>
      </c>
    </row>
    <row r="33" spans="11:26" ht="14.65" thickBot="1" x14ac:dyDescent="0.5">
      <c r="O33" s="35">
        <v>8</v>
      </c>
      <c r="P33" s="9"/>
      <c r="Q33" s="9">
        <f t="shared" ref="Q33:W33" si="7">IF($Q32&lt;&gt;$Y32,IF(Q$16=R32,0,1),R32)</f>
        <v>0</v>
      </c>
      <c r="R33" s="9">
        <f t="shared" si="7"/>
        <v>0</v>
      </c>
      <c r="S33" s="9">
        <f t="shared" si="7"/>
        <v>0</v>
      </c>
      <c r="T33" s="9">
        <f t="shared" si="7"/>
        <v>0</v>
      </c>
      <c r="U33" s="9">
        <f t="shared" si="7"/>
        <v>0</v>
      </c>
      <c r="V33" s="9">
        <f t="shared" si="7"/>
        <v>1</v>
      </c>
      <c r="W33" s="9">
        <f t="shared" si="7"/>
        <v>0</v>
      </c>
      <c r="X33" s="27">
        <f>IF($Q32&lt;&gt;$Y32,IF(X$16=0,0,1),0)</f>
        <v>0</v>
      </c>
      <c r="Y33" s="23"/>
      <c r="Z33" s="9"/>
    </row>
    <row r="34" spans="11:26" x14ac:dyDescent="0.45">
      <c r="M34" s="9"/>
      <c r="N34" s="9"/>
      <c r="O34" s="24"/>
      <c r="P34" s="42" t="s">
        <v>46</v>
      </c>
      <c r="Q34" s="43">
        <f t="shared" ref="Q34" si="8">D$5</f>
        <v>1</v>
      </c>
      <c r="R34" s="43">
        <f t="shared" ref="R34" si="9">E$5</f>
        <v>1</v>
      </c>
      <c r="S34" s="43">
        <f t="shared" ref="S34" si="10">F$5</f>
        <v>1</v>
      </c>
      <c r="T34" s="43">
        <f t="shared" ref="T34" si="11">G$5</f>
        <v>1</v>
      </c>
      <c r="U34" s="43">
        <f t="shared" ref="U34" si="12">H$5</f>
        <v>1</v>
      </c>
      <c r="V34" s="43">
        <f t="shared" ref="V34" si="13">I$5</f>
        <v>1</v>
      </c>
      <c r="W34" s="43">
        <f t="shared" ref="W34" si="14">J$5</f>
        <v>1</v>
      </c>
      <c r="X34" s="43">
        <f t="shared" ref="X34" si="15">K$5</f>
        <v>1</v>
      </c>
      <c r="Y34" s="32" t="s">
        <v>42</v>
      </c>
      <c r="Z34" s="9"/>
    </row>
    <row r="35" spans="11:26" x14ac:dyDescent="0.45">
      <c r="M35" s="9"/>
      <c r="N35" s="9"/>
      <c r="O35" s="9"/>
      <c r="P35" s="10" t="s">
        <v>47</v>
      </c>
      <c r="Q35" s="44">
        <f t="shared" ref="Q35" si="16">IF(Q34=Q33,0,1)</f>
        <v>1</v>
      </c>
      <c r="R35" s="44">
        <f t="shared" ref="R35" si="17">IF(R34=R33,0,1)</f>
        <v>1</v>
      </c>
      <c r="S35" s="44">
        <f t="shared" ref="S35" si="18">IF(S34=S33,0,1)</f>
        <v>1</v>
      </c>
      <c r="T35" s="44">
        <f t="shared" ref="T35" si="19">IF(T34=T33,0,1)</f>
        <v>1</v>
      </c>
      <c r="U35" s="44">
        <f t="shared" ref="U35" si="20">IF(U34=U33,0,1)</f>
        <v>1</v>
      </c>
      <c r="V35" s="44">
        <f t="shared" ref="V35" si="21">IF(V34=V33,0,1)</f>
        <v>0</v>
      </c>
      <c r="W35" s="44">
        <f t="shared" ref="W35" si="22">IF(W34=W33,0,1)</f>
        <v>1</v>
      </c>
      <c r="X35" s="44">
        <f t="shared" ref="X35" si="23">IF(X34=X33,0,1)</f>
        <v>1</v>
      </c>
      <c r="Y35" s="45" t="str">
        <f t="shared" ref="Y35" si="24">DEC2HEX(Q35*2^7+R35*2^6+S35*2^5+T35*2^4+U35*2^3+V35*2^2+W35*2^1+X35*2^0)</f>
        <v>FB</v>
      </c>
      <c r="Z35" s="9"/>
    </row>
    <row r="36" spans="11:26" x14ac:dyDescent="0.45">
      <c r="M36" s="9"/>
      <c r="N36" s="9"/>
      <c r="O36" s="9"/>
      <c r="P36" s="9"/>
      <c r="Q36" s="11"/>
      <c r="R36" s="11"/>
      <c r="S36" s="11"/>
      <c r="T36" s="11"/>
      <c r="U36" s="11"/>
      <c r="V36" s="11"/>
      <c r="W36" s="11"/>
      <c r="X36" s="11"/>
      <c r="Y36" s="11"/>
    </row>
    <row r="37" spans="11:26" x14ac:dyDescent="0.45">
      <c r="M37" s="9"/>
      <c r="N37" s="9"/>
      <c r="O37" s="9"/>
      <c r="P37" s="9"/>
      <c r="Q37" s="11"/>
      <c r="R37" s="11"/>
      <c r="S37" s="11"/>
      <c r="T37" s="11"/>
      <c r="U37" s="11"/>
      <c r="V37" s="11"/>
      <c r="W37" s="11"/>
      <c r="X37" s="11"/>
      <c r="Y37" s="11"/>
    </row>
    <row r="38" spans="11:26" x14ac:dyDescent="0.45">
      <c r="M38" s="9"/>
      <c r="N38" s="9"/>
      <c r="O38" s="9"/>
      <c r="P38" s="9"/>
      <c r="Q38" s="11"/>
      <c r="R38" s="11"/>
      <c r="S38" s="11"/>
      <c r="T38" s="11"/>
      <c r="U38" s="11"/>
      <c r="V38" s="11"/>
      <c r="W38" s="11"/>
      <c r="X38" s="11"/>
      <c r="Y38" s="11"/>
    </row>
    <row r="39" spans="11:26" x14ac:dyDescent="0.45">
      <c r="K39" s="9"/>
      <c r="L39" s="9"/>
      <c r="M39" s="9"/>
      <c r="N39" s="9"/>
      <c r="O39" s="9"/>
      <c r="P39" s="9"/>
      <c r="Q39" s="11"/>
      <c r="R39" s="11"/>
      <c r="S39" s="11"/>
      <c r="T39" s="11"/>
      <c r="U39" s="11"/>
      <c r="V39" s="11"/>
      <c r="W39" s="11"/>
      <c r="X39" s="11"/>
      <c r="Y39" s="11"/>
    </row>
    <row r="40" spans="11:26" x14ac:dyDescent="0.45">
      <c r="K40" s="9"/>
      <c r="L40" s="9"/>
      <c r="M40" s="9"/>
      <c r="N40" s="9"/>
      <c r="O40" s="9"/>
      <c r="P40" s="9"/>
      <c r="Q40" s="11"/>
      <c r="R40" s="11"/>
      <c r="S40" s="11"/>
      <c r="T40" s="11"/>
      <c r="U40" s="11"/>
      <c r="V40" s="11"/>
      <c r="W40" s="11"/>
      <c r="X40" s="11"/>
      <c r="Y40" s="11"/>
    </row>
    <row r="41" spans="11:26" x14ac:dyDescent="0.45">
      <c r="K41" s="9"/>
      <c r="L41" s="9"/>
      <c r="M41" s="9"/>
      <c r="N41" s="9"/>
      <c r="O41" s="9"/>
      <c r="P41" s="9"/>
      <c r="Q41" s="11"/>
      <c r="R41" s="11"/>
      <c r="S41" s="11"/>
      <c r="T41" s="11"/>
      <c r="U41" s="11"/>
      <c r="V41" s="11"/>
      <c r="W41" s="11"/>
      <c r="X41" s="11"/>
      <c r="Y41" s="11"/>
    </row>
    <row r="42" spans="11:26" x14ac:dyDescent="0.45">
      <c r="K42" s="9"/>
      <c r="L42" s="9"/>
      <c r="M42" s="9"/>
      <c r="N42" s="9"/>
      <c r="O42" s="9"/>
      <c r="P42" s="9"/>
      <c r="Q42" s="11"/>
      <c r="R42" s="11"/>
      <c r="S42" s="11"/>
      <c r="T42" s="11"/>
      <c r="U42" s="11"/>
      <c r="V42" s="11"/>
      <c r="W42" s="11"/>
      <c r="X42" s="11"/>
      <c r="Y42" s="11"/>
    </row>
    <row r="43" spans="11:26" x14ac:dyDescent="0.45">
      <c r="K43" s="9"/>
      <c r="L43" s="9"/>
      <c r="M43" s="9"/>
      <c r="N43" s="9"/>
      <c r="O43" s="9"/>
      <c r="P43" s="9"/>
      <c r="Q43" s="11"/>
      <c r="R43" s="11"/>
      <c r="S43" s="11"/>
      <c r="T43" s="11"/>
      <c r="U43" s="11"/>
      <c r="V43" s="11"/>
      <c r="W43" s="11"/>
      <c r="X43" s="11"/>
      <c r="Y43" s="11"/>
    </row>
    <row r="44" spans="11:26" x14ac:dyDescent="0.45">
      <c r="K44" s="9"/>
      <c r="L44" s="9"/>
      <c r="M44" s="9"/>
      <c r="N44" s="9"/>
      <c r="O44" s="9"/>
      <c r="P44" s="9"/>
      <c r="Q44" s="11"/>
      <c r="R44" s="11"/>
      <c r="S44" s="11"/>
      <c r="T44" s="11"/>
      <c r="U44" s="11"/>
      <c r="V44" s="11"/>
      <c r="W44" s="11"/>
      <c r="X44" s="11"/>
      <c r="Y44" s="11"/>
    </row>
    <row r="45" spans="11:26" x14ac:dyDescent="0.45">
      <c r="K45" s="9"/>
      <c r="L45" s="9"/>
      <c r="M45" s="9"/>
      <c r="N45" s="9"/>
      <c r="O45" s="9"/>
      <c r="P45" s="9"/>
      <c r="Q45" s="11"/>
      <c r="R45" s="11"/>
      <c r="S45" s="11"/>
      <c r="T45" s="11"/>
      <c r="U45" s="11"/>
      <c r="V45" s="11"/>
      <c r="W45" s="11"/>
      <c r="X45" s="11"/>
      <c r="Y45" s="11"/>
    </row>
    <row r="46" spans="11:26" x14ac:dyDescent="0.45">
      <c r="K46" s="9"/>
      <c r="L46" s="9"/>
      <c r="M46" s="9"/>
      <c r="N46" s="9"/>
      <c r="O46" s="9"/>
      <c r="P46" s="9"/>
      <c r="Q46" s="11"/>
      <c r="R46" s="11"/>
      <c r="S46" s="11"/>
      <c r="T46" s="11"/>
      <c r="U46" s="11"/>
      <c r="V46" s="11"/>
      <c r="W46" s="11"/>
      <c r="X46" s="11"/>
      <c r="Y46" s="11"/>
    </row>
    <row r="47" spans="11:26" x14ac:dyDescent="0.45">
      <c r="K47" s="9"/>
      <c r="L47" s="9"/>
      <c r="M47" s="9"/>
      <c r="N47" s="9"/>
      <c r="O47" s="9"/>
      <c r="P47" s="9"/>
      <c r="Q47" s="11"/>
      <c r="R47" s="11"/>
      <c r="S47" s="11"/>
      <c r="T47" s="11"/>
      <c r="U47" s="11"/>
      <c r="V47" s="11"/>
      <c r="W47" s="11"/>
      <c r="X47" s="11"/>
      <c r="Y47" s="11"/>
    </row>
    <row r="48" spans="11:26" x14ac:dyDescent="0.45">
      <c r="K48" s="9"/>
      <c r="L48" s="9"/>
      <c r="M48" s="9"/>
      <c r="N48" s="9"/>
      <c r="O48" s="9"/>
      <c r="P48" s="9"/>
      <c r="Q48" s="11"/>
      <c r="R48" s="11"/>
      <c r="S48" s="11"/>
      <c r="T48" s="11"/>
      <c r="U48" s="11"/>
      <c r="V48" s="11"/>
      <c r="W48" s="11"/>
      <c r="X48" s="11"/>
      <c r="Y48" s="11"/>
    </row>
    <row r="49" spans="11:25" x14ac:dyDescent="0.45">
      <c r="K49" s="9"/>
      <c r="L49" s="9"/>
      <c r="M49" s="9"/>
      <c r="N49" s="9"/>
      <c r="O49" s="9"/>
      <c r="P49" s="9"/>
      <c r="Q49" s="11"/>
      <c r="R49" s="11"/>
      <c r="S49" s="11"/>
      <c r="T49" s="11"/>
      <c r="U49" s="11"/>
      <c r="V49" s="11"/>
      <c r="W49" s="11"/>
      <c r="X49" s="11"/>
      <c r="Y49" s="11"/>
    </row>
    <row r="50" spans="11:25" x14ac:dyDescent="0.45">
      <c r="K50" s="9"/>
      <c r="L50" s="9"/>
      <c r="M50" s="9"/>
      <c r="N50" s="9"/>
      <c r="O50" s="9"/>
      <c r="P50" s="9"/>
      <c r="Q50" s="11"/>
      <c r="R50" s="11"/>
      <c r="S50" s="11"/>
      <c r="T50" s="11"/>
      <c r="U50" s="11"/>
      <c r="V50" s="11"/>
      <c r="W50" s="11"/>
      <c r="X50" s="11"/>
      <c r="Y50" s="11"/>
    </row>
    <row r="51" spans="11:25" x14ac:dyDescent="0.45">
      <c r="K51" s="9"/>
      <c r="L51" s="9"/>
      <c r="M51" s="9"/>
      <c r="N51" s="9"/>
      <c r="O51" s="9"/>
      <c r="P51" s="9"/>
      <c r="Q51" s="11"/>
      <c r="R51" s="11"/>
      <c r="S51" s="11"/>
      <c r="T51" s="11"/>
      <c r="U51" s="11"/>
      <c r="V51" s="11"/>
      <c r="W51" s="11"/>
      <c r="X51" s="11"/>
      <c r="Y51" s="11"/>
    </row>
    <row r="52" spans="11:25" x14ac:dyDescent="0.45">
      <c r="K52" s="9"/>
      <c r="L52" s="9"/>
      <c r="M52" s="9"/>
      <c r="N52" s="9"/>
      <c r="O52" s="9"/>
      <c r="P52" s="9"/>
      <c r="Q52" s="9"/>
      <c r="R52" s="9"/>
      <c r="S52" s="9"/>
      <c r="T52" s="9"/>
      <c r="U52" s="9"/>
      <c r="V52" s="9"/>
    </row>
    <row r="53" spans="11:25" x14ac:dyDescent="0.45">
      <c r="K53" s="9"/>
      <c r="L53" s="9"/>
      <c r="M53" s="9"/>
      <c r="N53" s="9"/>
      <c r="O53" s="9"/>
      <c r="P53" s="9"/>
      <c r="Q53" s="9"/>
      <c r="R53" s="9"/>
      <c r="S53" s="9"/>
      <c r="T53" s="9"/>
      <c r="U53" s="9"/>
      <c r="V53" s="9"/>
    </row>
    <row r="54" spans="11:25" x14ac:dyDescent="0.45">
      <c r="K54" s="9"/>
      <c r="L54" s="9"/>
      <c r="M54" s="9"/>
      <c r="N54" s="9"/>
      <c r="O54" s="9"/>
      <c r="P54" s="9"/>
      <c r="Q54" s="9"/>
      <c r="R54" s="9"/>
      <c r="S54" s="9"/>
      <c r="T54" s="9"/>
      <c r="U54" s="9"/>
      <c r="V54" s="9"/>
    </row>
    <row r="55" spans="11:25" x14ac:dyDescent="0.45">
      <c r="K55" s="9"/>
      <c r="L55" s="9"/>
      <c r="M55" s="9"/>
      <c r="N55" s="9"/>
      <c r="O55" s="9"/>
      <c r="P55" s="9"/>
      <c r="Q55" s="9"/>
      <c r="R55" s="9"/>
      <c r="S55" s="9"/>
      <c r="T55" s="9"/>
      <c r="U55" s="9"/>
      <c r="V55" s="9"/>
    </row>
  </sheetData>
  <sheetProtection algorithmName="SHA-512" hashValue="azjGAACZZJKzwZh5aRP7oZxwmeyXRxQmwbcvOVfawADhqAljHkYqbhOvJwDhIVzwBSNRlkgCV/2FpfMHiE5vIw==" saltValue="z0Hbxr2CAc9or7vc3WFGsA==" spinCount="100000" sheet="1" objects="1" scenarios="1" selectLockedCells="1"/>
  <mergeCells count="14">
    <mergeCell ref="L6:L7"/>
    <mergeCell ref="C10:C11"/>
    <mergeCell ref="B10:B11"/>
    <mergeCell ref="B12:B13"/>
    <mergeCell ref="C12:C13"/>
    <mergeCell ref="D6:K6"/>
    <mergeCell ref="D12:K12"/>
    <mergeCell ref="D10:E10"/>
    <mergeCell ref="F10:G10"/>
    <mergeCell ref="I8:K8"/>
    <mergeCell ref="F8:G8"/>
    <mergeCell ref="D8:E8"/>
    <mergeCell ref="C8:C9"/>
    <mergeCell ref="B8:B9"/>
  </mergeCells>
  <conditionalFormatting sqref="Q18:X34 Q35:Y51">
    <cfRule type="cellIs" dxfId="1" priority="1" operator="equal">
      <formula>1</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4A6C-D9D5-4383-9B96-80EFD396BF26}">
  <dimension ref="B1:Z55"/>
  <sheetViews>
    <sheetView zoomScaleNormal="100" workbookViewId="0">
      <selection activeCell="D9" sqref="D9"/>
    </sheetView>
  </sheetViews>
  <sheetFormatPr defaultRowHeight="14.25" outlineLevelRow="1" x14ac:dyDescent="0.45"/>
  <cols>
    <col min="3" max="3" width="22.265625" bestFit="1" customWidth="1"/>
    <col min="15" max="15" width="0" hidden="1" customWidth="1"/>
    <col min="16" max="16" width="14.265625" hidden="1" customWidth="1"/>
    <col min="17" max="26" width="0" hidden="1" customWidth="1"/>
  </cols>
  <sheetData>
    <row r="1" spans="2:26" x14ac:dyDescent="0.45">
      <c r="D1" s="84" t="s">
        <v>56</v>
      </c>
      <c r="E1" s="84"/>
      <c r="F1" s="84"/>
      <c r="G1" s="84"/>
      <c r="H1" s="84"/>
      <c r="I1" s="84"/>
      <c r="J1" s="84"/>
      <c r="K1" s="84"/>
    </row>
    <row r="2" spans="2:26" ht="14.65" thickBot="1" x14ac:dyDescent="0.5"/>
    <row r="3" spans="2:26" hidden="1" outlineLevel="1" x14ac:dyDescent="0.45">
      <c r="C3" s="30" t="s">
        <v>43</v>
      </c>
      <c r="D3" s="30">
        <v>0</v>
      </c>
      <c r="E3" s="30">
        <v>0</v>
      </c>
      <c r="F3" s="30">
        <v>1</v>
      </c>
      <c r="G3" s="30">
        <v>0</v>
      </c>
      <c r="H3" s="30">
        <v>1</v>
      </c>
      <c r="I3" s="30">
        <v>1</v>
      </c>
      <c r="J3" s="30">
        <v>1</v>
      </c>
      <c r="K3" s="30">
        <v>1</v>
      </c>
      <c r="L3" s="30" t="s">
        <v>41</v>
      </c>
    </row>
    <row r="4" spans="2:26" hidden="1" outlineLevel="1" x14ac:dyDescent="0.45">
      <c r="C4" s="30" t="s">
        <v>44</v>
      </c>
      <c r="D4" s="30">
        <v>1</v>
      </c>
      <c r="E4" s="30">
        <v>1</v>
      </c>
      <c r="F4" s="30">
        <v>1</v>
      </c>
      <c r="G4" s="30">
        <v>1</v>
      </c>
      <c r="H4" s="30">
        <v>1</v>
      </c>
      <c r="I4" s="30">
        <v>1</v>
      </c>
      <c r="J4" s="30">
        <v>1</v>
      </c>
      <c r="K4" s="30">
        <v>1</v>
      </c>
      <c r="L4" s="30" t="s">
        <v>42</v>
      </c>
    </row>
    <row r="5" spans="2:26" ht="14.65" hidden="1" outlineLevel="1" thickBot="1" x14ac:dyDescent="0.5">
      <c r="C5" s="32" t="s">
        <v>11</v>
      </c>
      <c r="D5" s="32">
        <v>1</v>
      </c>
      <c r="E5" s="32">
        <v>1</v>
      </c>
      <c r="F5" s="32">
        <v>1</v>
      </c>
      <c r="G5" s="32">
        <v>1</v>
      </c>
      <c r="H5" s="32">
        <v>1</v>
      </c>
      <c r="I5" s="32">
        <v>1</v>
      </c>
      <c r="J5" s="32">
        <v>1</v>
      </c>
      <c r="K5" s="32">
        <v>1</v>
      </c>
      <c r="L5" s="32" t="s">
        <v>42</v>
      </c>
    </row>
    <row r="6" spans="2:26" collapsed="1" x14ac:dyDescent="0.45">
      <c r="B6" s="59" t="s">
        <v>62</v>
      </c>
      <c r="C6" s="31" t="s">
        <v>30</v>
      </c>
      <c r="D6" s="81" t="s">
        <v>53</v>
      </c>
      <c r="E6" s="82"/>
      <c r="F6" s="82"/>
      <c r="G6" s="82"/>
      <c r="H6" s="82"/>
      <c r="I6" s="82"/>
      <c r="J6" s="82"/>
      <c r="K6" s="83"/>
      <c r="L6" s="75" t="s">
        <v>31</v>
      </c>
    </row>
    <row r="7" spans="2:26" ht="14.65" thickBot="1" x14ac:dyDescent="0.5">
      <c r="B7" s="60" t="s">
        <v>31</v>
      </c>
      <c r="C7" s="49" t="s">
        <v>52</v>
      </c>
      <c r="D7" s="50">
        <v>7</v>
      </c>
      <c r="E7" s="50">
        <v>6</v>
      </c>
      <c r="F7" s="50">
        <v>5</v>
      </c>
      <c r="G7" s="50">
        <v>4</v>
      </c>
      <c r="H7" s="50">
        <v>3</v>
      </c>
      <c r="I7" s="50">
        <v>2</v>
      </c>
      <c r="J7" s="50">
        <v>1</v>
      </c>
      <c r="K7" s="51">
        <v>0</v>
      </c>
      <c r="L7" s="76"/>
    </row>
    <row r="8" spans="2:26" ht="28.9" thickBot="1" x14ac:dyDescent="0.5">
      <c r="B8" s="66" t="s">
        <v>32</v>
      </c>
      <c r="C8" s="64" t="s">
        <v>35</v>
      </c>
      <c r="D8" s="71" t="s">
        <v>25</v>
      </c>
      <c r="E8" s="74"/>
      <c r="F8" s="77" t="s">
        <v>37</v>
      </c>
      <c r="G8" s="80"/>
      <c r="H8" s="55" t="s">
        <v>57</v>
      </c>
      <c r="I8" s="71" t="s">
        <v>25</v>
      </c>
      <c r="J8" s="72"/>
      <c r="K8" s="73"/>
      <c r="L8" s="48"/>
    </row>
    <row r="9" spans="2:26" ht="14.65" thickBot="1" x14ac:dyDescent="0.5">
      <c r="B9" s="67"/>
      <c r="C9" s="65"/>
      <c r="D9" s="54">
        <v>0</v>
      </c>
      <c r="E9" s="54">
        <v>0</v>
      </c>
      <c r="F9" s="54">
        <v>0</v>
      </c>
      <c r="G9" s="54">
        <v>0</v>
      </c>
      <c r="H9" s="54">
        <v>0</v>
      </c>
      <c r="I9" s="54">
        <v>0</v>
      </c>
      <c r="J9" s="54">
        <v>0</v>
      </c>
      <c r="K9" s="54">
        <v>0</v>
      </c>
      <c r="L9" s="53" t="str">
        <f>DEC2HEX(D9*2^7+E9*2^6+F9*2^5+G9*2^4+H9*2^3+I9*2^2+J9*2^1+K9*2^0)</f>
        <v>0</v>
      </c>
    </row>
    <row r="10" spans="2:26" ht="14.65" thickBot="1" x14ac:dyDescent="0.5">
      <c r="B10" s="66" t="s">
        <v>33</v>
      </c>
      <c r="C10" s="64" t="s">
        <v>61</v>
      </c>
      <c r="D10" s="71" t="s">
        <v>25</v>
      </c>
      <c r="E10" s="74"/>
      <c r="F10" s="77" t="s">
        <v>38</v>
      </c>
      <c r="G10" s="80"/>
      <c r="H10" s="56" t="s">
        <v>39</v>
      </c>
      <c r="I10" s="56" t="s">
        <v>40</v>
      </c>
      <c r="J10" s="37" t="s">
        <v>25</v>
      </c>
      <c r="K10" s="57" t="s">
        <v>59</v>
      </c>
      <c r="L10" s="48"/>
    </row>
    <row r="11" spans="2:26" ht="14.65" thickBot="1" x14ac:dyDescent="0.5">
      <c r="B11" s="67"/>
      <c r="C11" s="65"/>
      <c r="D11" s="54">
        <v>0</v>
      </c>
      <c r="E11" s="54">
        <v>0</v>
      </c>
      <c r="F11" s="54">
        <v>0</v>
      </c>
      <c r="G11" s="54">
        <v>0</v>
      </c>
      <c r="H11" s="54">
        <v>0</v>
      </c>
      <c r="I11" s="54">
        <v>1</v>
      </c>
      <c r="J11" s="54">
        <v>0</v>
      </c>
      <c r="K11" s="54">
        <v>0</v>
      </c>
      <c r="L11" s="53" t="str">
        <f>DEC2HEX(D11*2^7+E11*2^6+F11*2^5+G11*2^4+H11*2^3+I11*2^2+J11*2^1+K11*2^0)</f>
        <v>4</v>
      </c>
    </row>
    <row r="12" spans="2:26" x14ac:dyDescent="0.45">
      <c r="B12" s="66" t="s">
        <v>34</v>
      </c>
      <c r="C12" s="64" t="s">
        <v>36</v>
      </c>
      <c r="D12" s="77" t="s">
        <v>48</v>
      </c>
      <c r="E12" s="78"/>
      <c r="F12" s="78"/>
      <c r="G12" s="78"/>
      <c r="H12" s="78"/>
      <c r="I12" s="78"/>
      <c r="J12" s="78"/>
      <c r="K12" s="79"/>
      <c r="L12" s="39"/>
    </row>
    <row r="13" spans="2:26" ht="14.65" thickBot="1" x14ac:dyDescent="0.5">
      <c r="B13" s="67"/>
      <c r="C13" s="65"/>
      <c r="D13" s="36">
        <f t="shared" ref="D13:J13" si="0">_xlfn.BITRSHIFT(_xlfn.BITAND(HEX2DEC($L13),2^D$7),D$7)</f>
        <v>1</v>
      </c>
      <c r="E13" s="36">
        <f t="shared" si="0"/>
        <v>1</v>
      </c>
      <c r="F13" s="36">
        <f t="shared" si="0"/>
        <v>1</v>
      </c>
      <c r="G13" s="36">
        <f t="shared" si="0"/>
        <v>1</v>
      </c>
      <c r="H13" s="36">
        <f t="shared" si="0"/>
        <v>1</v>
      </c>
      <c r="I13" s="36">
        <f t="shared" si="0"/>
        <v>0</v>
      </c>
      <c r="J13" s="36">
        <f t="shared" si="0"/>
        <v>1</v>
      </c>
      <c r="K13" s="36">
        <f>_xlfn.BITRSHIFT(_xlfn.BITAND(HEX2DEC($L13),2^K$7),K$7)</f>
        <v>1</v>
      </c>
      <c r="L13" s="47" t="str">
        <f>$Y$35</f>
        <v>FB</v>
      </c>
    </row>
    <row r="14" spans="2:26" ht="14.65" thickBot="1" x14ac:dyDescent="0.5"/>
    <row r="15" spans="2:26" x14ac:dyDescent="0.45">
      <c r="D15" t="s">
        <v>58</v>
      </c>
      <c r="Q15" s="23" t="s">
        <v>0</v>
      </c>
      <c r="R15" s="24" t="s">
        <v>1</v>
      </c>
      <c r="S15" s="24" t="s">
        <v>2</v>
      </c>
      <c r="T15" s="24" t="s">
        <v>3</v>
      </c>
      <c r="U15" s="24" t="s">
        <v>4</v>
      </c>
      <c r="V15" s="24" t="s">
        <v>5</v>
      </c>
      <c r="W15" s="24" t="s">
        <v>6</v>
      </c>
      <c r="X15" s="25" t="s">
        <v>7</v>
      </c>
    </row>
    <row r="16" spans="2:26" ht="14.65" thickBot="1" x14ac:dyDescent="0.5">
      <c r="P16" t="s">
        <v>45</v>
      </c>
      <c r="Q16" s="26">
        <f t="shared" ref="Q16:X17" si="1">D3</f>
        <v>0</v>
      </c>
      <c r="R16" s="9">
        <f t="shared" si="1"/>
        <v>0</v>
      </c>
      <c r="S16" s="9">
        <f t="shared" si="1"/>
        <v>1</v>
      </c>
      <c r="T16" s="9">
        <f t="shared" si="1"/>
        <v>0</v>
      </c>
      <c r="U16" s="9">
        <f t="shared" si="1"/>
        <v>1</v>
      </c>
      <c r="V16" s="9">
        <f t="shared" si="1"/>
        <v>1</v>
      </c>
      <c r="W16" s="9">
        <f t="shared" si="1"/>
        <v>1</v>
      </c>
      <c r="X16" s="27">
        <f t="shared" si="1"/>
        <v>1</v>
      </c>
      <c r="Z16" t="s">
        <v>12</v>
      </c>
    </row>
    <row r="17" spans="15:26" ht="14.65" thickBot="1" x14ac:dyDescent="0.5">
      <c r="O17" t="s">
        <v>8</v>
      </c>
      <c r="P17" t="s">
        <v>44</v>
      </c>
      <c r="Q17" s="26">
        <f t="shared" si="1"/>
        <v>1</v>
      </c>
      <c r="R17" s="9">
        <f t="shared" si="1"/>
        <v>1</v>
      </c>
      <c r="S17" s="9">
        <f t="shared" si="1"/>
        <v>1</v>
      </c>
      <c r="T17" s="9">
        <f t="shared" si="1"/>
        <v>1</v>
      </c>
      <c r="U17" s="9">
        <f t="shared" si="1"/>
        <v>1</v>
      </c>
      <c r="V17" s="9">
        <f t="shared" si="1"/>
        <v>1</v>
      </c>
      <c r="W17" s="9">
        <f t="shared" si="1"/>
        <v>1</v>
      </c>
      <c r="X17" s="27">
        <f t="shared" si="1"/>
        <v>1</v>
      </c>
      <c r="Y17" s="33">
        <f>$D$9</f>
        <v>0</v>
      </c>
      <c r="Z17" t="s">
        <v>9</v>
      </c>
    </row>
    <row r="18" spans="15:26" x14ac:dyDescent="0.45">
      <c r="O18" s="23">
        <v>1</v>
      </c>
      <c r="P18" s="24"/>
      <c r="Q18" s="24">
        <f>IF($Q17&lt;&gt;$Y17,IF(Q$16=R17,0,1),R17)</f>
        <v>1</v>
      </c>
      <c r="R18" s="24">
        <f t="shared" ref="R18:W32" si="2">IF($Q17&lt;&gt;$Y17,IF(R$16=S17,0,1),S17)</f>
        <v>1</v>
      </c>
      <c r="S18" s="24">
        <f t="shared" si="2"/>
        <v>0</v>
      </c>
      <c r="T18" s="24">
        <f t="shared" si="2"/>
        <v>1</v>
      </c>
      <c r="U18" s="24">
        <f t="shared" si="2"/>
        <v>0</v>
      </c>
      <c r="V18" s="24">
        <f t="shared" si="2"/>
        <v>0</v>
      </c>
      <c r="W18" s="24">
        <f t="shared" si="2"/>
        <v>0</v>
      </c>
      <c r="X18" s="24">
        <f>IF($Q17&lt;&gt;$Y17,IF(X$16=0,0,1),0)</f>
        <v>1</v>
      </c>
      <c r="Y18" s="34">
        <f>$E$9</f>
        <v>0</v>
      </c>
    </row>
    <row r="19" spans="15:26" x14ac:dyDescent="0.45">
      <c r="O19" s="26">
        <v>2</v>
      </c>
      <c r="P19" s="9"/>
      <c r="Q19" s="9">
        <f t="shared" ref="Q19:Q32" si="3">IF($Q18&lt;&gt;$Y18,IF(Q$16=R18,0,1),R18)</f>
        <v>1</v>
      </c>
      <c r="R19" s="9">
        <f t="shared" si="2"/>
        <v>0</v>
      </c>
      <c r="S19" s="9">
        <f t="shared" si="2"/>
        <v>0</v>
      </c>
      <c r="T19" s="9">
        <f t="shared" si="2"/>
        <v>0</v>
      </c>
      <c r="U19" s="9">
        <f t="shared" si="2"/>
        <v>1</v>
      </c>
      <c r="V19" s="9">
        <f t="shared" si="2"/>
        <v>1</v>
      </c>
      <c r="W19" s="9">
        <f t="shared" si="2"/>
        <v>0</v>
      </c>
      <c r="X19" s="27">
        <f t="shared" ref="X19:X32" si="4">IF($Q18&lt;&gt;$Y18,IF(X$16=0,0,1),0)</f>
        <v>1</v>
      </c>
      <c r="Y19" s="34">
        <f>$F$9</f>
        <v>0</v>
      </c>
    </row>
    <row r="20" spans="15:26" x14ac:dyDescent="0.45">
      <c r="O20" s="26">
        <v>3</v>
      </c>
      <c r="P20" s="9"/>
      <c r="Q20" s="9">
        <f t="shared" si="3"/>
        <v>0</v>
      </c>
      <c r="R20" s="9">
        <f t="shared" si="2"/>
        <v>0</v>
      </c>
      <c r="S20" s="9">
        <f t="shared" si="2"/>
        <v>1</v>
      </c>
      <c r="T20" s="9">
        <f t="shared" si="2"/>
        <v>1</v>
      </c>
      <c r="U20" s="9">
        <f t="shared" si="2"/>
        <v>0</v>
      </c>
      <c r="V20" s="9">
        <f t="shared" si="2"/>
        <v>1</v>
      </c>
      <c r="W20" s="9">
        <f t="shared" si="2"/>
        <v>0</v>
      </c>
      <c r="X20" s="27">
        <f t="shared" si="4"/>
        <v>1</v>
      </c>
      <c r="Y20" s="34">
        <f>$G$9</f>
        <v>0</v>
      </c>
    </row>
    <row r="21" spans="15:26" x14ac:dyDescent="0.45">
      <c r="O21" s="26">
        <v>4</v>
      </c>
      <c r="P21" s="9"/>
      <c r="Q21" s="9">
        <f t="shared" si="3"/>
        <v>0</v>
      </c>
      <c r="R21" s="9">
        <f t="shared" si="2"/>
        <v>1</v>
      </c>
      <c r="S21" s="9">
        <f t="shared" si="2"/>
        <v>1</v>
      </c>
      <c r="T21" s="9">
        <f t="shared" si="2"/>
        <v>0</v>
      </c>
      <c r="U21" s="9">
        <f t="shared" si="2"/>
        <v>1</v>
      </c>
      <c r="V21" s="9">
        <f t="shared" si="2"/>
        <v>0</v>
      </c>
      <c r="W21" s="9">
        <f t="shared" si="2"/>
        <v>1</v>
      </c>
      <c r="X21" s="27">
        <f t="shared" si="4"/>
        <v>0</v>
      </c>
      <c r="Y21" s="34">
        <f>$H$9</f>
        <v>0</v>
      </c>
    </row>
    <row r="22" spans="15:26" x14ac:dyDescent="0.45">
      <c r="O22" s="26">
        <v>5</v>
      </c>
      <c r="P22" s="9"/>
      <c r="Q22" s="9">
        <f t="shared" si="3"/>
        <v>1</v>
      </c>
      <c r="R22" s="9">
        <f t="shared" si="2"/>
        <v>1</v>
      </c>
      <c r="S22" s="9">
        <f t="shared" si="2"/>
        <v>0</v>
      </c>
      <c r="T22" s="9">
        <f t="shared" si="2"/>
        <v>1</v>
      </c>
      <c r="U22" s="9">
        <f t="shared" si="2"/>
        <v>0</v>
      </c>
      <c r="V22" s="9">
        <f t="shared" si="2"/>
        <v>1</v>
      </c>
      <c r="W22" s="9">
        <f t="shared" si="2"/>
        <v>0</v>
      </c>
      <c r="X22" s="27">
        <f t="shared" si="4"/>
        <v>0</v>
      </c>
      <c r="Y22" s="34">
        <f>$I$9</f>
        <v>0</v>
      </c>
    </row>
    <row r="23" spans="15:26" x14ac:dyDescent="0.45">
      <c r="O23" s="26">
        <v>6</v>
      </c>
      <c r="P23" s="9"/>
      <c r="Q23" s="9">
        <f t="shared" si="3"/>
        <v>1</v>
      </c>
      <c r="R23" s="9">
        <f t="shared" si="2"/>
        <v>0</v>
      </c>
      <c r="S23" s="9">
        <f t="shared" si="2"/>
        <v>0</v>
      </c>
      <c r="T23" s="9">
        <f t="shared" si="2"/>
        <v>0</v>
      </c>
      <c r="U23" s="9">
        <f t="shared" si="2"/>
        <v>0</v>
      </c>
      <c r="V23" s="9">
        <f t="shared" si="2"/>
        <v>1</v>
      </c>
      <c r="W23" s="9">
        <f t="shared" si="2"/>
        <v>1</v>
      </c>
      <c r="X23" s="27">
        <f t="shared" si="4"/>
        <v>1</v>
      </c>
      <c r="Y23" s="34">
        <f>$J$9</f>
        <v>0</v>
      </c>
    </row>
    <row r="24" spans="15:26" ht="14.65" thickBot="1" x14ac:dyDescent="0.5">
      <c r="O24" s="26">
        <v>7</v>
      </c>
      <c r="P24" s="9"/>
      <c r="Q24" s="9">
        <f t="shared" si="3"/>
        <v>0</v>
      </c>
      <c r="R24" s="9">
        <f t="shared" si="2"/>
        <v>0</v>
      </c>
      <c r="S24" s="9">
        <f t="shared" si="2"/>
        <v>1</v>
      </c>
      <c r="T24" s="9">
        <f t="shared" si="2"/>
        <v>0</v>
      </c>
      <c r="U24" s="9">
        <f t="shared" si="2"/>
        <v>0</v>
      </c>
      <c r="V24" s="9">
        <f t="shared" si="2"/>
        <v>0</v>
      </c>
      <c r="W24" s="9">
        <f t="shared" si="2"/>
        <v>0</v>
      </c>
      <c r="X24" s="27">
        <f t="shared" si="4"/>
        <v>1</v>
      </c>
      <c r="Y24" s="41">
        <f>$K$9</f>
        <v>0</v>
      </c>
    </row>
    <row r="25" spans="15:26" ht="14.65" thickBot="1" x14ac:dyDescent="0.5">
      <c r="O25" s="35">
        <v>8</v>
      </c>
      <c r="P25" s="28"/>
      <c r="Q25" s="28">
        <f t="shared" si="3"/>
        <v>0</v>
      </c>
      <c r="R25" s="28">
        <f t="shared" si="2"/>
        <v>1</v>
      </c>
      <c r="S25" s="28">
        <f t="shared" si="2"/>
        <v>0</v>
      </c>
      <c r="T25" s="28">
        <f t="shared" si="2"/>
        <v>0</v>
      </c>
      <c r="U25" s="28">
        <f t="shared" si="2"/>
        <v>0</v>
      </c>
      <c r="V25" s="28">
        <f t="shared" si="2"/>
        <v>0</v>
      </c>
      <c r="W25" s="28">
        <f t="shared" si="2"/>
        <v>1</v>
      </c>
      <c r="X25" s="29">
        <f t="shared" si="4"/>
        <v>0</v>
      </c>
      <c r="Y25" s="33">
        <f>$D$11</f>
        <v>0</v>
      </c>
      <c r="Z25" t="s">
        <v>10</v>
      </c>
    </row>
    <row r="26" spans="15:26" x14ac:dyDescent="0.45">
      <c r="O26" s="23">
        <v>1</v>
      </c>
      <c r="P26" s="24"/>
      <c r="Q26" s="24">
        <f t="shared" si="3"/>
        <v>1</v>
      </c>
      <c r="R26" s="24">
        <f t="shared" si="2"/>
        <v>0</v>
      </c>
      <c r="S26" s="24">
        <f t="shared" si="2"/>
        <v>0</v>
      </c>
      <c r="T26" s="24">
        <f t="shared" si="2"/>
        <v>0</v>
      </c>
      <c r="U26" s="24">
        <f t="shared" si="2"/>
        <v>0</v>
      </c>
      <c r="V26" s="24">
        <f t="shared" si="2"/>
        <v>1</v>
      </c>
      <c r="W26" s="24">
        <f t="shared" si="2"/>
        <v>0</v>
      </c>
      <c r="X26" s="25">
        <f t="shared" si="4"/>
        <v>0</v>
      </c>
      <c r="Y26" s="34">
        <f>$E$11</f>
        <v>0</v>
      </c>
    </row>
    <row r="27" spans="15:26" x14ac:dyDescent="0.45">
      <c r="O27" s="26">
        <v>2</v>
      </c>
      <c r="P27" s="9"/>
      <c r="Q27" s="9">
        <f t="shared" si="3"/>
        <v>0</v>
      </c>
      <c r="R27" s="9">
        <f t="shared" si="2"/>
        <v>0</v>
      </c>
      <c r="S27" s="9">
        <f t="shared" si="2"/>
        <v>1</v>
      </c>
      <c r="T27" s="9">
        <f t="shared" si="2"/>
        <v>0</v>
      </c>
      <c r="U27" s="9">
        <f t="shared" si="2"/>
        <v>0</v>
      </c>
      <c r="V27" s="9">
        <f t="shared" si="2"/>
        <v>1</v>
      </c>
      <c r="W27" s="9">
        <f t="shared" si="2"/>
        <v>1</v>
      </c>
      <c r="X27" s="27">
        <f t="shared" si="4"/>
        <v>1</v>
      </c>
      <c r="Y27" s="34">
        <f>$F$11</f>
        <v>0</v>
      </c>
    </row>
    <row r="28" spans="15:26" x14ac:dyDescent="0.45">
      <c r="O28" s="26">
        <v>3</v>
      </c>
      <c r="P28" s="9"/>
      <c r="Q28" s="9">
        <f t="shared" si="3"/>
        <v>0</v>
      </c>
      <c r="R28" s="9">
        <f t="shared" si="2"/>
        <v>1</v>
      </c>
      <c r="S28" s="9">
        <f t="shared" si="2"/>
        <v>0</v>
      </c>
      <c r="T28" s="9">
        <f t="shared" si="2"/>
        <v>0</v>
      </c>
      <c r="U28" s="9">
        <f t="shared" si="2"/>
        <v>1</v>
      </c>
      <c r="V28" s="9">
        <f t="shared" si="2"/>
        <v>1</v>
      </c>
      <c r="W28" s="9">
        <f t="shared" si="2"/>
        <v>1</v>
      </c>
      <c r="X28" s="27">
        <f t="shared" si="4"/>
        <v>0</v>
      </c>
      <c r="Y28" s="34">
        <f>$G$11</f>
        <v>0</v>
      </c>
    </row>
    <row r="29" spans="15:26" x14ac:dyDescent="0.45">
      <c r="O29" s="26">
        <v>4</v>
      </c>
      <c r="P29" s="9"/>
      <c r="Q29" s="9">
        <f t="shared" si="3"/>
        <v>1</v>
      </c>
      <c r="R29" s="9">
        <f t="shared" si="2"/>
        <v>0</v>
      </c>
      <c r="S29" s="9">
        <f t="shared" si="2"/>
        <v>0</v>
      </c>
      <c r="T29" s="9">
        <f t="shared" si="2"/>
        <v>1</v>
      </c>
      <c r="U29" s="9">
        <f t="shared" si="2"/>
        <v>1</v>
      </c>
      <c r="V29" s="9">
        <f t="shared" si="2"/>
        <v>1</v>
      </c>
      <c r="W29" s="9">
        <f t="shared" si="2"/>
        <v>0</v>
      </c>
      <c r="X29" s="27">
        <f t="shared" si="4"/>
        <v>0</v>
      </c>
      <c r="Y29" s="34">
        <f>$H$11</f>
        <v>0</v>
      </c>
    </row>
    <row r="30" spans="15:26" x14ac:dyDescent="0.45">
      <c r="O30" s="26">
        <v>5</v>
      </c>
      <c r="P30" s="9"/>
      <c r="Q30" s="9">
        <f t="shared" si="3"/>
        <v>0</v>
      </c>
      <c r="R30" s="9">
        <f t="shared" si="2"/>
        <v>0</v>
      </c>
      <c r="S30" s="9">
        <f t="shared" si="2"/>
        <v>0</v>
      </c>
      <c r="T30" s="9">
        <f t="shared" si="2"/>
        <v>1</v>
      </c>
      <c r="U30" s="9">
        <f t="shared" si="2"/>
        <v>0</v>
      </c>
      <c r="V30" s="9">
        <f t="shared" si="2"/>
        <v>1</v>
      </c>
      <c r="W30" s="9">
        <f t="shared" si="2"/>
        <v>1</v>
      </c>
      <c r="X30" s="27">
        <f t="shared" si="4"/>
        <v>1</v>
      </c>
      <c r="Y30" s="34">
        <f>$I$11</f>
        <v>1</v>
      </c>
    </row>
    <row r="31" spans="15:26" x14ac:dyDescent="0.45">
      <c r="O31" s="26">
        <v>6</v>
      </c>
      <c r="P31" s="9"/>
      <c r="Q31" s="9">
        <f t="shared" si="3"/>
        <v>0</v>
      </c>
      <c r="R31" s="9">
        <f t="shared" si="2"/>
        <v>0</v>
      </c>
      <c r="S31" s="9">
        <f t="shared" si="2"/>
        <v>0</v>
      </c>
      <c r="T31" s="9">
        <f t="shared" si="2"/>
        <v>0</v>
      </c>
      <c r="U31" s="9">
        <f t="shared" si="2"/>
        <v>0</v>
      </c>
      <c r="V31" s="9">
        <f t="shared" si="2"/>
        <v>0</v>
      </c>
      <c r="W31" s="9">
        <f t="shared" si="2"/>
        <v>0</v>
      </c>
      <c r="X31" s="27">
        <f t="shared" si="4"/>
        <v>1</v>
      </c>
      <c r="Y31" s="34">
        <f>$J$11</f>
        <v>0</v>
      </c>
    </row>
    <row r="32" spans="15:26" ht="14.65" thickBot="1" x14ac:dyDescent="0.5">
      <c r="O32" s="26">
        <v>7</v>
      </c>
      <c r="P32" s="9"/>
      <c r="Q32" s="9">
        <f t="shared" si="3"/>
        <v>0</v>
      </c>
      <c r="R32" s="9">
        <f t="shared" si="2"/>
        <v>0</v>
      </c>
      <c r="S32" s="9">
        <f t="shared" si="2"/>
        <v>0</v>
      </c>
      <c r="T32" s="9">
        <f t="shared" si="2"/>
        <v>0</v>
      </c>
      <c r="U32" s="9">
        <f t="shared" si="2"/>
        <v>0</v>
      </c>
      <c r="V32" s="9">
        <f t="shared" si="2"/>
        <v>0</v>
      </c>
      <c r="W32" s="9">
        <f t="shared" si="2"/>
        <v>1</v>
      </c>
      <c r="X32" s="27">
        <f t="shared" si="4"/>
        <v>0</v>
      </c>
      <c r="Y32" s="41">
        <f>$K$11</f>
        <v>0</v>
      </c>
    </row>
    <row r="33" spans="11:26" ht="14.65" thickBot="1" x14ac:dyDescent="0.5">
      <c r="O33" s="35">
        <v>8</v>
      </c>
      <c r="P33" s="9"/>
      <c r="Q33" s="9">
        <f t="shared" ref="Q33:W33" si="5">IF($Q32&lt;&gt;$Y32,IF(Q$16=R32,0,1),R32)</f>
        <v>0</v>
      </c>
      <c r="R33" s="9">
        <f t="shared" si="5"/>
        <v>0</v>
      </c>
      <c r="S33" s="9">
        <f t="shared" si="5"/>
        <v>0</v>
      </c>
      <c r="T33" s="9">
        <f t="shared" si="5"/>
        <v>0</v>
      </c>
      <c r="U33" s="9">
        <f t="shared" si="5"/>
        <v>0</v>
      </c>
      <c r="V33" s="9">
        <f t="shared" si="5"/>
        <v>1</v>
      </c>
      <c r="W33" s="9">
        <f t="shared" si="5"/>
        <v>0</v>
      </c>
      <c r="X33" s="27">
        <f>IF($Q32&lt;&gt;$Y32,IF(X$16=0,0,1),0)</f>
        <v>0</v>
      </c>
      <c r="Y33" s="23"/>
      <c r="Z33" s="9"/>
    </row>
    <row r="34" spans="11:26" x14ac:dyDescent="0.45">
      <c r="M34" s="9"/>
      <c r="N34" s="9"/>
      <c r="O34" s="24"/>
      <c r="P34" s="42" t="s">
        <v>46</v>
      </c>
      <c r="Q34" s="43">
        <f t="shared" ref="Q34:X34" si="6">D$5</f>
        <v>1</v>
      </c>
      <c r="R34" s="43">
        <f t="shared" si="6"/>
        <v>1</v>
      </c>
      <c r="S34" s="43">
        <f t="shared" si="6"/>
        <v>1</v>
      </c>
      <c r="T34" s="43">
        <f t="shared" si="6"/>
        <v>1</v>
      </c>
      <c r="U34" s="43">
        <f t="shared" si="6"/>
        <v>1</v>
      </c>
      <c r="V34" s="43">
        <f t="shared" si="6"/>
        <v>1</v>
      </c>
      <c r="W34" s="43">
        <f t="shared" si="6"/>
        <v>1</v>
      </c>
      <c r="X34" s="43">
        <f t="shared" si="6"/>
        <v>1</v>
      </c>
      <c r="Y34" s="32" t="s">
        <v>42</v>
      </c>
      <c r="Z34" s="9"/>
    </row>
    <row r="35" spans="11:26" x14ac:dyDescent="0.45">
      <c r="M35" s="9"/>
      <c r="N35" s="9"/>
      <c r="O35" s="9"/>
      <c r="P35" s="10" t="s">
        <v>47</v>
      </c>
      <c r="Q35" s="44">
        <f t="shared" ref="Q35:X35" si="7">IF(Q34=Q33,0,1)</f>
        <v>1</v>
      </c>
      <c r="R35" s="44">
        <f t="shared" si="7"/>
        <v>1</v>
      </c>
      <c r="S35" s="44">
        <f t="shared" si="7"/>
        <v>1</v>
      </c>
      <c r="T35" s="44">
        <f t="shared" si="7"/>
        <v>1</v>
      </c>
      <c r="U35" s="44">
        <f t="shared" si="7"/>
        <v>1</v>
      </c>
      <c r="V35" s="44">
        <f t="shared" si="7"/>
        <v>0</v>
      </c>
      <c r="W35" s="44">
        <f t="shared" si="7"/>
        <v>1</v>
      </c>
      <c r="X35" s="44">
        <f t="shared" si="7"/>
        <v>1</v>
      </c>
      <c r="Y35" s="45" t="str">
        <f t="shared" ref="Y35" si="8">DEC2HEX(Q35*2^7+R35*2^6+S35*2^5+T35*2^4+U35*2^3+V35*2^2+W35*2^1+X35*2^0)</f>
        <v>FB</v>
      </c>
      <c r="Z35" s="9"/>
    </row>
    <row r="36" spans="11:26" x14ac:dyDescent="0.45">
      <c r="M36" s="9"/>
      <c r="N36" s="9"/>
      <c r="O36" s="9"/>
      <c r="P36" s="9"/>
      <c r="Q36" s="11"/>
      <c r="R36" s="11"/>
      <c r="S36" s="11"/>
      <c r="T36" s="11"/>
      <c r="U36" s="11"/>
      <c r="V36" s="11"/>
      <c r="W36" s="11"/>
      <c r="X36" s="11"/>
      <c r="Y36" s="11"/>
    </row>
    <row r="37" spans="11:26" x14ac:dyDescent="0.45">
      <c r="M37" s="9"/>
      <c r="N37" s="9"/>
      <c r="O37" s="9"/>
      <c r="P37" s="9"/>
      <c r="Q37" s="11"/>
      <c r="R37" s="11"/>
      <c r="S37" s="11"/>
      <c r="T37" s="11"/>
      <c r="U37" s="11"/>
      <c r="V37" s="11"/>
      <c r="W37" s="11"/>
      <c r="X37" s="11"/>
      <c r="Y37" s="11"/>
    </row>
    <row r="38" spans="11:26" x14ac:dyDescent="0.45">
      <c r="M38" s="9"/>
      <c r="N38" s="9"/>
      <c r="O38" s="9"/>
      <c r="P38" s="9"/>
      <c r="Q38" s="11"/>
      <c r="R38" s="11"/>
      <c r="S38" s="11"/>
      <c r="T38" s="11"/>
      <c r="U38" s="11"/>
      <c r="V38" s="11"/>
      <c r="W38" s="11"/>
      <c r="X38" s="11"/>
      <c r="Y38" s="11"/>
    </row>
    <row r="39" spans="11:26" x14ac:dyDescent="0.45">
      <c r="K39" s="9"/>
      <c r="L39" s="9"/>
      <c r="M39" s="9"/>
      <c r="N39" s="9"/>
      <c r="O39" s="9"/>
      <c r="P39" s="9"/>
      <c r="Q39" s="11"/>
      <c r="R39" s="11"/>
      <c r="S39" s="11"/>
      <c r="T39" s="11"/>
      <c r="U39" s="11"/>
      <c r="V39" s="11"/>
      <c r="W39" s="11"/>
      <c r="X39" s="11"/>
      <c r="Y39" s="11"/>
    </row>
    <row r="40" spans="11:26" x14ac:dyDescent="0.45">
      <c r="K40" s="9"/>
      <c r="L40" s="9"/>
      <c r="M40" s="9"/>
      <c r="N40" s="9"/>
      <c r="O40" s="9"/>
      <c r="P40" s="9"/>
      <c r="Q40" s="11"/>
      <c r="R40" s="11"/>
      <c r="S40" s="11"/>
      <c r="T40" s="11"/>
      <c r="U40" s="11"/>
      <c r="V40" s="11"/>
      <c r="W40" s="11"/>
      <c r="X40" s="11"/>
      <c r="Y40" s="11"/>
    </row>
    <row r="41" spans="11:26" x14ac:dyDescent="0.45">
      <c r="K41" s="9"/>
      <c r="L41" s="9"/>
      <c r="M41" s="9"/>
      <c r="N41" s="9"/>
      <c r="O41" s="9"/>
      <c r="P41" s="9"/>
      <c r="Q41" s="11"/>
      <c r="R41" s="11"/>
      <c r="S41" s="11"/>
      <c r="T41" s="11"/>
      <c r="U41" s="11"/>
      <c r="V41" s="11"/>
      <c r="W41" s="11"/>
      <c r="X41" s="11"/>
      <c r="Y41" s="11"/>
    </row>
    <row r="42" spans="11:26" x14ac:dyDescent="0.45">
      <c r="K42" s="9"/>
      <c r="L42" s="9"/>
      <c r="M42" s="9"/>
      <c r="N42" s="9"/>
      <c r="O42" s="9"/>
      <c r="P42" s="9"/>
      <c r="Q42" s="11"/>
      <c r="R42" s="11"/>
      <c r="S42" s="11"/>
      <c r="T42" s="11"/>
      <c r="U42" s="11"/>
      <c r="V42" s="11"/>
      <c r="W42" s="11"/>
      <c r="X42" s="11"/>
      <c r="Y42" s="11"/>
    </row>
    <row r="43" spans="11:26" x14ac:dyDescent="0.45">
      <c r="K43" s="9"/>
      <c r="L43" s="9"/>
      <c r="M43" s="9"/>
      <c r="N43" s="9"/>
      <c r="O43" s="9"/>
      <c r="P43" s="9"/>
      <c r="Q43" s="11"/>
      <c r="R43" s="11"/>
      <c r="S43" s="11"/>
      <c r="T43" s="11"/>
      <c r="U43" s="11"/>
      <c r="V43" s="11"/>
      <c r="W43" s="11"/>
      <c r="X43" s="11"/>
      <c r="Y43" s="11"/>
    </row>
    <row r="44" spans="11:26" x14ac:dyDescent="0.45">
      <c r="K44" s="9"/>
      <c r="L44" s="9"/>
      <c r="M44" s="9"/>
      <c r="N44" s="9"/>
      <c r="O44" s="9"/>
      <c r="P44" s="9"/>
      <c r="Q44" s="11"/>
      <c r="R44" s="11"/>
      <c r="S44" s="11"/>
      <c r="T44" s="11"/>
      <c r="U44" s="11"/>
      <c r="V44" s="11"/>
      <c r="W44" s="11"/>
      <c r="X44" s="11"/>
      <c r="Y44" s="11"/>
    </row>
    <row r="45" spans="11:26" x14ac:dyDescent="0.45">
      <c r="K45" s="9"/>
      <c r="L45" s="9"/>
      <c r="M45" s="9"/>
      <c r="N45" s="9"/>
      <c r="O45" s="9"/>
      <c r="P45" s="9"/>
      <c r="Q45" s="11"/>
      <c r="R45" s="11"/>
      <c r="S45" s="11"/>
      <c r="T45" s="11"/>
      <c r="U45" s="11"/>
      <c r="V45" s="11"/>
      <c r="W45" s="11"/>
      <c r="X45" s="11"/>
      <c r="Y45" s="11"/>
    </row>
    <row r="46" spans="11:26" x14ac:dyDescent="0.45">
      <c r="K46" s="9"/>
      <c r="L46" s="9"/>
      <c r="M46" s="9"/>
      <c r="N46" s="9"/>
      <c r="O46" s="9"/>
      <c r="P46" s="9"/>
      <c r="Q46" s="11"/>
      <c r="R46" s="11"/>
      <c r="S46" s="11"/>
      <c r="T46" s="11"/>
      <c r="U46" s="11"/>
      <c r="V46" s="11"/>
      <c r="W46" s="11"/>
      <c r="X46" s="11"/>
      <c r="Y46" s="11"/>
    </row>
    <row r="47" spans="11:26" x14ac:dyDescent="0.45">
      <c r="K47" s="9"/>
      <c r="L47" s="9"/>
      <c r="M47" s="9"/>
      <c r="N47" s="9"/>
      <c r="O47" s="9"/>
      <c r="P47" s="9"/>
      <c r="Q47" s="11"/>
      <c r="R47" s="11"/>
      <c r="S47" s="11"/>
      <c r="T47" s="11"/>
      <c r="U47" s="11"/>
      <c r="V47" s="11"/>
      <c r="W47" s="11"/>
      <c r="X47" s="11"/>
      <c r="Y47" s="11"/>
    </row>
    <row r="48" spans="11:26" x14ac:dyDescent="0.45">
      <c r="K48" s="9"/>
      <c r="L48" s="9"/>
      <c r="M48" s="9"/>
      <c r="N48" s="9"/>
      <c r="O48" s="9"/>
      <c r="P48" s="9"/>
      <c r="Q48" s="11"/>
      <c r="R48" s="11"/>
      <c r="S48" s="11"/>
      <c r="T48" s="11"/>
      <c r="U48" s="11"/>
      <c r="V48" s="11"/>
      <c r="W48" s="11"/>
      <c r="X48" s="11"/>
      <c r="Y48" s="11"/>
    </row>
    <row r="49" spans="11:25" x14ac:dyDescent="0.45">
      <c r="K49" s="9"/>
      <c r="L49" s="9"/>
      <c r="M49" s="9"/>
      <c r="N49" s="9"/>
      <c r="O49" s="9"/>
      <c r="P49" s="9"/>
      <c r="Q49" s="11"/>
      <c r="R49" s="11"/>
      <c r="S49" s="11"/>
      <c r="T49" s="11"/>
      <c r="U49" s="11"/>
      <c r="V49" s="11"/>
      <c r="W49" s="11"/>
      <c r="X49" s="11"/>
      <c r="Y49" s="11"/>
    </row>
    <row r="50" spans="11:25" x14ac:dyDescent="0.45">
      <c r="K50" s="9"/>
      <c r="L50" s="9"/>
      <c r="M50" s="9"/>
      <c r="N50" s="9"/>
      <c r="O50" s="9"/>
      <c r="P50" s="9"/>
      <c r="Q50" s="11"/>
      <c r="R50" s="11"/>
      <c r="S50" s="11"/>
      <c r="T50" s="11"/>
      <c r="U50" s="11"/>
      <c r="V50" s="11"/>
      <c r="W50" s="11"/>
      <c r="X50" s="11"/>
      <c r="Y50" s="11"/>
    </row>
    <row r="51" spans="11:25" x14ac:dyDescent="0.45">
      <c r="K51" s="9"/>
      <c r="L51" s="9"/>
      <c r="M51" s="9"/>
      <c r="N51" s="9"/>
      <c r="O51" s="9"/>
      <c r="P51" s="9"/>
      <c r="Q51" s="11"/>
      <c r="R51" s="11"/>
      <c r="S51" s="11"/>
      <c r="T51" s="11"/>
      <c r="U51" s="11"/>
      <c r="V51" s="11"/>
      <c r="W51" s="11"/>
      <c r="X51" s="11"/>
      <c r="Y51" s="11"/>
    </row>
    <row r="52" spans="11:25" x14ac:dyDescent="0.45">
      <c r="K52" s="9"/>
      <c r="L52" s="9"/>
      <c r="M52" s="9"/>
      <c r="N52" s="9"/>
      <c r="O52" s="9"/>
      <c r="P52" s="9"/>
      <c r="Q52" s="9"/>
      <c r="R52" s="9"/>
      <c r="S52" s="9"/>
      <c r="T52" s="9"/>
      <c r="U52" s="9"/>
      <c r="V52" s="9"/>
    </row>
    <row r="53" spans="11:25" x14ac:dyDescent="0.45">
      <c r="K53" s="9"/>
      <c r="L53" s="9"/>
      <c r="M53" s="9"/>
      <c r="N53" s="9"/>
      <c r="O53" s="9"/>
      <c r="P53" s="9"/>
      <c r="Q53" s="9"/>
      <c r="R53" s="9"/>
      <c r="S53" s="9"/>
      <c r="T53" s="9"/>
      <c r="U53" s="9"/>
      <c r="V53" s="9"/>
    </row>
    <row r="54" spans="11:25" x14ac:dyDescent="0.45">
      <c r="K54" s="9"/>
      <c r="L54" s="9"/>
      <c r="M54" s="9"/>
      <c r="N54" s="9"/>
      <c r="O54" s="9"/>
      <c r="P54" s="9"/>
      <c r="Q54" s="9"/>
      <c r="R54" s="9"/>
      <c r="S54" s="9"/>
      <c r="T54" s="9"/>
      <c r="U54" s="9"/>
      <c r="V54" s="9"/>
    </row>
    <row r="55" spans="11:25" x14ac:dyDescent="0.45">
      <c r="K55" s="9"/>
      <c r="L55" s="9"/>
      <c r="M55" s="9"/>
      <c r="N55" s="9"/>
      <c r="O55" s="9"/>
      <c r="P55" s="9"/>
      <c r="Q55" s="9"/>
      <c r="R55" s="9"/>
      <c r="S55" s="9"/>
      <c r="T55" s="9"/>
      <c r="U55" s="9"/>
      <c r="V55" s="9"/>
    </row>
  </sheetData>
  <sheetProtection algorithmName="SHA-512" hashValue="8fUtrxij5ultgTBs98uhWC3xXZOJ5n8T+jZU4g81Q2rInlddLCVxTxI8ARGCGLIX0ZRMoXoFe6hmCTPP6ENT/w==" saltValue="Ew4fShxkL5dInEZfhIEBFw==" spinCount="100000" sheet="1" objects="1" scenarios="1" selectLockedCells="1"/>
  <mergeCells count="15">
    <mergeCell ref="D1:K1"/>
    <mergeCell ref="B10:B11"/>
    <mergeCell ref="C10:C11"/>
    <mergeCell ref="D10:E10"/>
    <mergeCell ref="F10:G10"/>
    <mergeCell ref="L6:L7"/>
    <mergeCell ref="B12:B13"/>
    <mergeCell ref="C12:C13"/>
    <mergeCell ref="D12:K12"/>
    <mergeCell ref="B8:B9"/>
    <mergeCell ref="C8:C9"/>
    <mergeCell ref="D8:E8"/>
    <mergeCell ref="F8:G8"/>
    <mergeCell ref="I8:K8"/>
    <mergeCell ref="D6:K6"/>
  </mergeCells>
  <conditionalFormatting sqref="Q18:X34 Q35:Y51">
    <cfRule type="cellIs" dxfId="0" priority="1" operator="equal">
      <formula>1</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02ED149AFDD4429B336C8218464DF4" ma:contentTypeVersion="11" ma:contentTypeDescription="Create a new document." ma:contentTypeScope="" ma:versionID="3ee6c351942d3f302f0b2d4452264bb8">
  <xsd:schema xmlns:xsd="http://www.w3.org/2001/XMLSchema" xmlns:xs="http://www.w3.org/2001/XMLSchema" xmlns:p="http://schemas.microsoft.com/office/2006/metadata/properties" xmlns:ns1="http://schemas.microsoft.com/sharepoint/v3" xmlns:ns3="ebdfbb14-73a8-4935-9493-5982ffb8ea39" xmlns:ns4="4cb5862d-7d2b-484e-a678-46cabc58d824" targetNamespace="http://schemas.microsoft.com/office/2006/metadata/properties" ma:root="true" ma:fieldsID="8a1f4ed1bd7ed2636ca2a20403512aef" ns1:_="" ns3:_="" ns4:_="">
    <xsd:import namespace="http://schemas.microsoft.com/sharepoint/v3"/>
    <xsd:import namespace="ebdfbb14-73a8-4935-9493-5982ffb8ea39"/>
    <xsd:import namespace="4cb5862d-7d2b-484e-a678-46cabc58d824"/>
    <xsd:element name="properties">
      <xsd:complexType>
        <xsd:sequence>
          <xsd:element name="documentManagement">
            <xsd:complexType>
              <xsd:all>
                <xsd:element ref="ns3:SharedWithUsers" minOccurs="0"/>
                <xsd:element ref="ns1:IMAddres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Loca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MAddress" ma:index="9" nillable="true" ma:displayName="IM Address" ma:description="" ma:internalName="IMAddres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dfbb14-73a8-4935-9493-5982ffb8ea3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b5862d-7d2b-484e-a678-46cabc58d82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MAddress xmlns="http://schemas.microsoft.com/sharepoint/v3" xsi:nil="true"/>
  </documentManagement>
</p:properties>
</file>

<file path=customXml/itemProps1.xml><?xml version="1.0" encoding="utf-8"?>
<ds:datastoreItem xmlns:ds="http://schemas.openxmlformats.org/officeDocument/2006/customXml" ds:itemID="{A5311235-4242-460D-AA20-DA9A67BAF7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dfbb14-73a8-4935-9493-5982ffb8ea39"/>
    <ds:schemaRef ds:uri="4cb5862d-7d2b-484e-a678-46cabc58d8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9B0E44-55A7-4C66-B508-F2DDD7B8E699}">
  <ds:schemaRefs>
    <ds:schemaRef ds:uri="http://schemas.microsoft.com/sharepoint/v3/contenttype/forms"/>
  </ds:schemaRefs>
</ds:datastoreItem>
</file>

<file path=customXml/itemProps3.xml><?xml version="1.0" encoding="utf-8"?>
<ds:datastoreItem xmlns:ds="http://schemas.openxmlformats.org/officeDocument/2006/customXml" ds:itemID="{DBCDDED8-8A06-4601-AC13-45DE85CB622D}">
  <ds:schemaRefs>
    <ds:schemaRef ds:uri="http://purl.org/dc/dcmitype/"/>
    <ds:schemaRef ds:uri="http://schemas.microsoft.com/office/2006/documentManagement/types"/>
    <ds:schemaRef ds:uri="http://schemas.openxmlformats.org/package/2006/metadata/core-properties"/>
    <ds:schemaRef ds:uri="4cb5862d-7d2b-484e-a678-46cabc58d824"/>
    <ds:schemaRef ds:uri="http://purl.org/dc/terms/"/>
    <ds:schemaRef ds:uri="http://schemas.microsoft.com/sharepoint/v3"/>
    <ds:schemaRef ds:uri="http://purl.org/dc/elements/1.1/"/>
    <ds:schemaRef ds:uri="ebdfbb14-73a8-4935-9493-5982ffb8ea39"/>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Revision history</vt:lpstr>
      <vt:lpstr>CRC calculation (hex input)</vt:lpstr>
      <vt:lpstr>CRC calculation (bin input)</vt:lpstr>
    </vt:vector>
  </TitlesOfParts>
  <Company>NXP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CRC calculation for UJA113x MTP prog</dc:title>
  <dc:creator>nlv08142 + Buehring</dc:creator>
  <cp:lastModifiedBy>Peter Buehring</cp:lastModifiedBy>
  <dcterms:created xsi:type="dcterms:W3CDTF">2011-12-21T07:27:09Z</dcterms:created>
  <dcterms:modified xsi:type="dcterms:W3CDTF">2021-01-29T17:20:11Z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0x0101006502ED149AFDD4429B336C8218464DF4</vt:lpwstr>
  </property>
</Properties>
</file>