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alData\NFC-Reader-Devices\PN5190\RF-Performance\"/>
    </mc:Choice>
  </mc:AlternateContent>
  <xr:revisionPtr revIDLastSave="0" documentId="13_ncr:1_{3AB16561-0AF0-4A08-B581-4ACCF21AB4C5}" xr6:coauthVersionLast="44" xr6:coauthVersionMax="44" xr10:uidLastSave="{00000000-0000-0000-0000-000000000000}"/>
  <bookViews>
    <workbookView xWindow="-120" yWindow="-120" windowWidth="29040" windowHeight="15840" xr2:uid="{608C3801-70CF-4140-84A5-4EC261DAB89E}"/>
  </bookViews>
  <sheets>
    <sheet name="DPC Calibr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D6" i="1" s="1"/>
  <c r="H30" i="1"/>
  <c r="H46" i="1"/>
  <c r="H5" i="1"/>
  <c r="G6" i="1"/>
  <c r="G7" i="1"/>
  <c r="G8" i="1"/>
  <c r="G9" i="1"/>
  <c r="G10" i="1"/>
  <c r="H10" i="1" s="1"/>
  <c r="G11" i="1"/>
  <c r="H11" i="1" s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H31" i="1" s="1"/>
  <c r="G31" i="1"/>
  <c r="G32" i="1"/>
  <c r="G33" i="1"/>
  <c r="G34" i="1"/>
  <c r="G35" i="1"/>
  <c r="G36" i="1"/>
  <c r="G37" i="1"/>
  <c r="G38" i="1"/>
  <c r="H38" i="1" s="1"/>
  <c r="G39" i="1"/>
  <c r="H39" i="1" s="1"/>
  <c r="G40" i="1"/>
  <c r="G41" i="1"/>
  <c r="G42" i="1"/>
  <c r="G43" i="1"/>
  <c r="G44" i="1"/>
  <c r="G45" i="1"/>
  <c r="G46" i="1"/>
  <c r="H47" i="1" s="1"/>
  <c r="G47" i="1"/>
  <c r="H42" i="1" l="1"/>
  <c r="H34" i="1"/>
  <c r="H40" i="1"/>
  <c r="H32" i="1"/>
  <c r="F5" i="1"/>
  <c r="K5" i="1" s="1"/>
  <c r="L5" i="1" s="1"/>
  <c r="H29" i="1"/>
  <c r="D7" i="1"/>
  <c r="J6" i="1"/>
  <c r="F6" i="1"/>
  <c r="H45" i="1"/>
  <c r="H37" i="1"/>
  <c r="H44" i="1"/>
  <c r="H36" i="1"/>
  <c r="H28" i="1"/>
  <c r="H17" i="1"/>
  <c r="H9" i="1"/>
  <c r="H43" i="1"/>
  <c r="H35" i="1"/>
  <c r="H23" i="1"/>
  <c r="H7" i="1"/>
  <c r="H41" i="1"/>
  <c r="H33" i="1"/>
  <c r="H27" i="1"/>
  <c r="H26" i="1"/>
  <c r="H25" i="1"/>
  <c r="H24" i="1"/>
  <c r="H22" i="1"/>
  <c r="H21" i="1"/>
  <c r="H20" i="1"/>
  <c r="H19" i="1"/>
  <c r="H18" i="1"/>
  <c r="H16" i="1"/>
  <c r="H15" i="1"/>
  <c r="H14" i="1"/>
  <c r="H13" i="1"/>
  <c r="H12" i="1"/>
  <c r="H8" i="1"/>
  <c r="F7" i="1" l="1"/>
  <c r="D8" i="1"/>
  <c r="J7" i="1"/>
  <c r="D9" i="1" l="1"/>
  <c r="F8" i="1"/>
  <c r="J8" i="1"/>
  <c r="D10" i="1" l="1"/>
  <c r="J9" i="1"/>
  <c r="F9" i="1"/>
  <c r="D11" i="1" l="1"/>
  <c r="F10" i="1"/>
  <c r="J10" i="1"/>
  <c r="K10" i="1" s="1"/>
  <c r="L10" i="1" s="1"/>
  <c r="D12" i="1" l="1"/>
  <c r="F11" i="1"/>
  <c r="J11" i="1"/>
  <c r="K11" i="1" s="1"/>
  <c r="L11" i="1" s="1"/>
  <c r="K12" i="1" l="1"/>
  <c r="L12" i="1" s="1"/>
  <c r="D13" i="1"/>
  <c r="F12" i="1"/>
  <c r="J12" i="1"/>
  <c r="D14" i="1" l="1"/>
  <c r="F13" i="1"/>
  <c r="J13" i="1"/>
  <c r="K13" i="1" s="1"/>
  <c r="L13" i="1" s="1"/>
  <c r="D15" i="1" l="1"/>
  <c r="J14" i="1"/>
  <c r="K14" i="1" s="1"/>
  <c r="L14" i="1" s="1"/>
  <c r="F14" i="1"/>
  <c r="K15" i="1" l="1"/>
  <c r="L15" i="1" s="1"/>
  <c r="D16" i="1"/>
  <c r="J15" i="1"/>
  <c r="F15" i="1"/>
  <c r="D17" i="1" l="1"/>
  <c r="F16" i="1"/>
  <c r="J16" i="1"/>
  <c r="K16" i="1" s="1"/>
  <c r="L16" i="1" s="1"/>
  <c r="D18" i="1" l="1"/>
  <c r="J17" i="1"/>
  <c r="K17" i="1" s="1"/>
  <c r="L17" i="1" s="1"/>
  <c r="F17" i="1"/>
  <c r="D19" i="1" l="1"/>
  <c r="F18" i="1"/>
  <c r="J18" i="1"/>
  <c r="K18" i="1" s="1"/>
  <c r="L18" i="1" s="1"/>
  <c r="D20" i="1" l="1"/>
  <c r="F19" i="1"/>
  <c r="J19" i="1"/>
  <c r="K19" i="1" s="1"/>
  <c r="L19" i="1" s="1"/>
  <c r="D21" i="1" l="1"/>
  <c r="F20" i="1"/>
  <c r="J20" i="1"/>
  <c r="K20" i="1" s="1"/>
  <c r="L20" i="1" s="1"/>
  <c r="D22" i="1" l="1"/>
  <c r="F21" i="1"/>
  <c r="J21" i="1"/>
  <c r="K21" i="1" s="1"/>
  <c r="L21" i="1" s="1"/>
  <c r="D23" i="1" l="1"/>
  <c r="F22" i="1"/>
  <c r="J22" i="1"/>
  <c r="D24" i="1" l="1"/>
  <c r="F23" i="1"/>
  <c r="J23" i="1"/>
  <c r="K22" i="1"/>
  <c r="K23" i="1" l="1"/>
  <c r="L23" i="1" s="1"/>
  <c r="L22" i="1"/>
  <c r="D25" i="1"/>
  <c r="F24" i="1"/>
  <c r="J24" i="1"/>
  <c r="K24" i="1" l="1"/>
  <c r="L24" i="1" s="1"/>
  <c r="K25" i="1"/>
  <c r="L25" i="1" s="1"/>
  <c r="D26" i="1"/>
  <c r="J25" i="1"/>
  <c r="F25" i="1"/>
  <c r="D27" i="1" l="1"/>
  <c r="F26" i="1"/>
  <c r="J26" i="1"/>
  <c r="K26" i="1" s="1"/>
  <c r="L26" i="1" s="1"/>
  <c r="D28" i="1" l="1"/>
  <c r="F27" i="1"/>
  <c r="J27" i="1"/>
  <c r="K27" i="1" s="1"/>
  <c r="L27" i="1" s="1"/>
  <c r="D29" i="1" l="1"/>
  <c r="F28" i="1"/>
  <c r="J28" i="1"/>
  <c r="K28" i="1" s="1"/>
  <c r="L28" i="1" s="1"/>
  <c r="D30" i="1" l="1"/>
  <c r="F29" i="1"/>
  <c r="J29" i="1"/>
  <c r="K29" i="1" s="1"/>
  <c r="L29" i="1" s="1"/>
  <c r="D31" i="1" l="1"/>
  <c r="J30" i="1"/>
  <c r="F30" i="1"/>
  <c r="K30" i="1" l="1"/>
  <c r="L30" i="1" s="1"/>
  <c r="D32" i="1"/>
  <c r="J31" i="1"/>
  <c r="K31" i="1" s="1"/>
  <c r="L31" i="1" s="1"/>
  <c r="F31" i="1"/>
  <c r="D33" i="1" l="1"/>
  <c r="F32" i="1"/>
  <c r="J32" i="1"/>
  <c r="K32" i="1" s="1"/>
  <c r="L32" i="1" s="1"/>
  <c r="D34" i="1" l="1"/>
  <c r="J33" i="1"/>
  <c r="F33" i="1"/>
  <c r="K33" i="1" l="1"/>
  <c r="L33" i="1" s="1"/>
  <c r="D35" i="1"/>
  <c r="F34" i="1"/>
  <c r="J34" i="1"/>
  <c r="K34" i="1" l="1"/>
  <c r="L34" i="1" s="1"/>
  <c r="D36" i="1"/>
  <c r="F35" i="1"/>
  <c r="J35" i="1"/>
  <c r="K35" i="1" s="1"/>
  <c r="L35" i="1" s="1"/>
  <c r="D37" i="1" l="1"/>
  <c r="F36" i="1"/>
  <c r="J36" i="1"/>
  <c r="K36" i="1" s="1"/>
  <c r="L36" i="1" s="1"/>
  <c r="D38" i="1" l="1"/>
  <c r="F37" i="1"/>
  <c r="J37" i="1"/>
  <c r="K37" i="1" s="1"/>
  <c r="L37" i="1" s="1"/>
  <c r="D39" i="1" l="1"/>
  <c r="J38" i="1"/>
  <c r="F38" i="1"/>
  <c r="K38" i="1" l="1"/>
  <c r="L38" i="1" s="1"/>
  <c r="D40" i="1"/>
  <c r="J39" i="1"/>
  <c r="F39" i="1"/>
  <c r="K39" i="1" l="1"/>
  <c r="L39" i="1" s="1"/>
  <c r="D41" i="1"/>
  <c r="F40" i="1"/>
  <c r="J40" i="1"/>
  <c r="K40" i="1" s="1"/>
  <c r="L40" i="1" s="1"/>
  <c r="D42" i="1" l="1"/>
  <c r="J41" i="1"/>
  <c r="K41" i="1" s="1"/>
  <c r="L41" i="1" s="1"/>
  <c r="F41" i="1"/>
  <c r="D43" i="1" l="1"/>
  <c r="F42" i="1"/>
  <c r="J42" i="1"/>
  <c r="K42" i="1" l="1"/>
  <c r="L42" i="1" s="1"/>
  <c r="D44" i="1"/>
  <c r="F43" i="1"/>
  <c r="J43" i="1"/>
  <c r="K43" i="1" s="1"/>
  <c r="L43" i="1" s="1"/>
  <c r="D45" i="1" l="1"/>
  <c r="F44" i="1"/>
  <c r="J44" i="1"/>
  <c r="K44" i="1" s="1"/>
  <c r="L44" i="1" s="1"/>
  <c r="D46" i="1" l="1"/>
  <c r="F45" i="1"/>
  <c r="J45" i="1"/>
  <c r="K45" i="1" s="1"/>
  <c r="L45" i="1" s="1"/>
  <c r="D47" i="1" l="1"/>
  <c r="J46" i="1"/>
  <c r="K46" i="1" s="1"/>
  <c r="L46" i="1" s="1"/>
  <c r="F46" i="1"/>
  <c r="G5" i="1"/>
  <c r="J5" i="1" l="1"/>
  <c r="K6" i="1" s="1"/>
  <c r="H6" i="1"/>
  <c r="F47" i="1"/>
  <c r="J47" i="1"/>
  <c r="K47" i="1" s="1"/>
  <c r="L47" i="1" s="1"/>
  <c r="K7" i="1" l="1"/>
  <c r="L6" i="1"/>
  <c r="K8" i="1" l="1"/>
  <c r="L7" i="1"/>
  <c r="K9" i="1" l="1"/>
  <c r="L9" i="1" s="1"/>
  <c r="L8" i="1"/>
</calcChain>
</file>

<file path=xl/sharedStrings.xml><?xml version="1.0" encoding="utf-8"?>
<sst xmlns="http://schemas.openxmlformats.org/spreadsheetml/2006/main" count="21" uniqueCount="15">
  <si>
    <t>VDDPA</t>
  </si>
  <si>
    <t>[V]</t>
  </si>
  <si>
    <t>ITVDD</t>
  </si>
  <si>
    <t>[mA]</t>
  </si>
  <si>
    <t>Power Transfer</t>
  </si>
  <si>
    <t>Target current:</t>
  </si>
  <si>
    <t>mA</t>
  </si>
  <si>
    <t>Current reduction</t>
  </si>
  <si>
    <t>Current reduction LUT</t>
  </si>
  <si>
    <t>hex</t>
  </si>
  <si>
    <r>
      <t>[</t>
    </r>
    <r>
      <rPr>
        <sz val="11"/>
        <color theme="1"/>
        <rFont val="Calibri"/>
        <family val="2"/>
      </rPr>
      <t>Ω]</t>
    </r>
  </si>
  <si>
    <t>Total load</t>
  </si>
  <si>
    <t>Warning</t>
  </si>
  <si>
    <t>target</t>
  </si>
  <si>
    <t>hidden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</si>
</sst>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left"/>
    </xf>
    <xf numFmtId="164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right"/>
    </xf>
    <xf numFmtId="1" fontId="0" fillId="0" borderId="4" xfId="0" applyNumberFormat="1" applyBorder="1" applyAlignment="1">
      <alignment horizontal="left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" fontId="0" fillId="3" borderId="3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Load / </a:t>
            </a:r>
            <a:r>
              <a:rPr lang="el-GR"/>
              <a:t>[Ω]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'DPC Calibration'!$G$4</c:f>
              <c:strCache>
                <c:ptCount val="1"/>
                <c:pt idx="0">
                  <c:v>[Ω]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'DPC Calibration'!$B$5:$B$47</c:f>
              <c:numCache>
                <c:formatCode>0.0</c:formatCode>
                <c:ptCount val="43"/>
                <c:pt idx="0">
                  <c:v>5.7</c:v>
                </c:pt>
                <c:pt idx="1">
                  <c:v>5.6</c:v>
                </c:pt>
                <c:pt idx="2">
                  <c:v>5.5</c:v>
                </c:pt>
                <c:pt idx="3">
                  <c:v>5.4</c:v>
                </c:pt>
                <c:pt idx="4">
                  <c:v>5.3</c:v>
                </c:pt>
                <c:pt idx="5">
                  <c:v>5.2</c:v>
                </c:pt>
                <c:pt idx="6">
                  <c:v>5.0999999999999996</c:v>
                </c:pt>
                <c:pt idx="7">
                  <c:v>5</c:v>
                </c:pt>
                <c:pt idx="8">
                  <c:v>4.9000000000000004</c:v>
                </c:pt>
                <c:pt idx="9">
                  <c:v>4.8</c:v>
                </c:pt>
                <c:pt idx="10">
                  <c:v>4.6999999999999904</c:v>
                </c:pt>
                <c:pt idx="11">
                  <c:v>4.5999999999999899</c:v>
                </c:pt>
                <c:pt idx="12">
                  <c:v>4.4999999999999902</c:v>
                </c:pt>
                <c:pt idx="13">
                  <c:v>4.3999999999999897</c:v>
                </c:pt>
                <c:pt idx="14">
                  <c:v>4.2999999999999901</c:v>
                </c:pt>
                <c:pt idx="15">
                  <c:v>4.1999999999999904</c:v>
                </c:pt>
                <c:pt idx="16">
                  <c:v>4.0999999999999899</c:v>
                </c:pt>
                <c:pt idx="17">
                  <c:v>3.9999999999999898</c:v>
                </c:pt>
                <c:pt idx="18">
                  <c:v>3.8999999999999901</c:v>
                </c:pt>
                <c:pt idx="19">
                  <c:v>3.7999999999999901</c:v>
                </c:pt>
                <c:pt idx="20">
                  <c:v>3.69999999999999</c:v>
                </c:pt>
                <c:pt idx="21">
                  <c:v>3.5999999999999899</c:v>
                </c:pt>
                <c:pt idx="22">
                  <c:v>3.4999999999999898</c:v>
                </c:pt>
                <c:pt idx="23">
                  <c:v>3.3999999999999901</c:v>
                </c:pt>
                <c:pt idx="24">
                  <c:v>3.2999999999999901</c:v>
                </c:pt>
                <c:pt idx="25">
                  <c:v>3.19999999999999</c:v>
                </c:pt>
                <c:pt idx="26">
                  <c:v>3.0999999999999899</c:v>
                </c:pt>
                <c:pt idx="27">
                  <c:v>2.9999999999999898</c:v>
                </c:pt>
                <c:pt idx="28">
                  <c:v>2.8999999999999901</c:v>
                </c:pt>
                <c:pt idx="29">
                  <c:v>2.7999999999999798</c:v>
                </c:pt>
                <c:pt idx="30">
                  <c:v>2.6999999999999802</c:v>
                </c:pt>
                <c:pt idx="31">
                  <c:v>2.5999999999999801</c:v>
                </c:pt>
                <c:pt idx="32">
                  <c:v>2.49999999999998</c:v>
                </c:pt>
                <c:pt idx="33">
                  <c:v>2.3999999999999799</c:v>
                </c:pt>
                <c:pt idx="34">
                  <c:v>2.2999999999999798</c:v>
                </c:pt>
                <c:pt idx="35">
                  <c:v>2.1999999999999802</c:v>
                </c:pt>
                <c:pt idx="36">
                  <c:v>2.0999999999999801</c:v>
                </c:pt>
                <c:pt idx="37">
                  <c:v>1.99999999999998</c:v>
                </c:pt>
                <c:pt idx="38">
                  <c:v>1.8999999999999799</c:v>
                </c:pt>
                <c:pt idx="39">
                  <c:v>1.7999999999999801</c:v>
                </c:pt>
                <c:pt idx="40">
                  <c:v>1.69999999999998</c:v>
                </c:pt>
                <c:pt idx="41">
                  <c:v>1.5999999999999801</c:v>
                </c:pt>
                <c:pt idx="42">
                  <c:v>1.49999999999998</c:v>
                </c:pt>
              </c:numCache>
            </c:numRef>
          </c:xVal>
          <c:yVal>
            <c:numRef>
              <c:f>'DPC Calibration'!$G$5:$G$47</c:f>
              <c:numCache>
                <c:formatCode>0.00</c:formatCode>
                <c:ptCount val="43"/>
                <c:pt idx="0">
                  <c:v>18.874172185430464</c:v>
                </c:pt>
                <c:pt idx="1">
                  <c:v>18.791946308724832</c:v>
                </c:pt>
                <c:pt idx="2">
                  <c:v>18.771331058020479</c:v>
                </c:pt>
                <c:pt idx="3">
                  <c:v>18.750000000000004</c:v>
                </c:pt>
                <c:pt idx="4">
                  <c:v>18.727915194346291</c:v>
                </c:pt>
                <c:pt idx="5">
                  <c:v>18.705035971223023</c:v>
                </c:pt>
                <c:pt idx="6">
                  <c:v>18.681318681318682</c:v>
                </c:pt>
                <c:pt idx="7">
                  <c:v>18.656716417910445</c:v>
                </c:pt>
                <c:pt idx="8">
                  <c:v>18.631178707224336</c:v>
                </c:pt>
                <c:pt idx="9">
                  <c:v>18.604651162790699</c:v>
                </c:pt>
                <c:pt idx="10">
                  <c:v>18.577075098814191</c:v>
                </c:pt>
                <c:pt idx="11">
                  <c:v>18.548387096774153</c:v>
                </c:pt>
                <c:pt idx="12">
                  <c:v>18.51851851851848</c:v>
                </c:pt>
                <c:pt idx="13">
                  <c:v>18.487394957983149</c:v>
                </c:pt>
                <c:pt idx="14">
                  <c:v>18.454935622317553</c:v>
                </c:pt>
                <c:pt idx="15">
                  <c:v>18.421052631578902</c:v>
                </c:pt>
                <c:pt idx="16">
                  <c:v>18.385650224215201</c:v>
                </c:pt>
                <c:pt idx="17">
                  <c:v>18.348623853210963</c:v>
                </c:pt>
                <c:pt idx="18">
                  <c:v>18.309859154929534</c:v>
                </c:pt>
                <c:pt idx="19">
                  <c:v>18.26923076923072</c:v>
                </c:pt>
                <c:pt idx="20">
                  <c:v>18.226600985221626</c:v>
                </c:pt>
                <c:pt idx="21">
                  <c:v>18.181818181818134</c:v>
                </c:pt>
                <c:pt idx="22">
                  <c:v>18.134715025906683</c:v>
                </c:pt>
                <c:pt idx="23">
                  <c:v>17.989417989417937</c:v>
                </c:pt>
                <c:pt idx="24">
                  <c:v>17.460317460317409</c:v>
                </c:pt>
                <c:pt idx="25">
                  <c:v>16.931216931216877</c:v>
                </c:pt>
                <c:pt idx="26">
                  <c:v>16.315789473684159</c:v>
                </c:pt>
                <c:pt idx="27">
                  <c:v>15.384615384615332</c:v>
                </c:pt>
                <c:pt idx="28">
                  <c:v>14.572864321607989</c:v>
                </c:pt>
                <c:pt idx="29">
                  <c:v>13.725490196078333</c:v>
                </c:pt>
                <c:pt idx="30">
                  <c:v>13.043478260869469</c:v>
                </c:pt>
                <c:pt idx="31">
                  <c:v>12.440191387559713</c:v>
                </c:pt>
                <c:pt idx="32">
                  <c:v>11.792452830188585</c:v>
                </c:pt>
                <c:pt idx="33">
                  <c:v>11.214953271027943</c:v>
                </c:pt>
                <c:pt idx="34">
                  <c:v>10.747663551401775</c:v>
                </c:pt>
                <c:pt idx="35">
                  <c:v>10.280373831775609</c:v>
                </c:pt>
                <c:pt idx="36">
                  <c:v>9.8130841121494399</c:v>
                </c:pt>
                <c:pt idx="37">
                  <c:v>9.3457943925232723</c:v>
                </c:pt>
                <c:pt idx="38">
                  <c:v>8.8785046728971029</c:v>
                </c:pt>
                <c:pt idx="39">
                  <c:v>8.4112149532709353</c:v>
                </c:pt>
                <c:pt idx="40">
                  <c:v>7.9439252336447659</c:v>
                </c:pt>
                <c:pt idx="41">
                  <c:v>7.4766355140185983</c:v>
                </c:pt>
                <c:pt idx="42">
                  <c:v>7.0093457943924298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E4-41F1-9A18-F24243DA0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3193120"/>
        <c:axId val="756711472"/>
      </c:scatterChart>
      <c:valAx>
        <c:axId val="1423193120"/>
        <c:scaling>
          <c:orientation val="minMax"/>
          <c:max val="5.7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56711472"/>
        <c:crosses val="autoZero"/>
        <c:crossBetween val="midCat"/>
      </c:valAx>
      <c:valAx>
        <c:axId val="75671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319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final current</a:t>
            </a:r>
            <a:r>
              <a:rPr lang="en-US" baseline="0"/>
              <a:t> </a:t>
            </a:r>
            <a:r>
              <a:rPr lang="en-US"/>
              <a:t>[mA]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'DPC Calibration'!$C$4</c:f>
              <c:strCache>
                <c:ptCount val="1"/>
                <c:pt idx="0">
                  <c:v>[mA]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'DPC Calibration'!$B$5:$B$47</c:f>
              <c:numCache>
                <c:formatCode>0.0</c:formatCode>
                <c:ptCount val="43"/>
                <c:pt idx="0">
                  <c:v>5.7</c:v>
                </c:pt>
                <c:pt idx="1">
                  <c:v>5.6</c:v>
                </c:pt>
                <c:pt idx="2">
                  <c:v>5.5</c:v>
                </c:pt>
                <c:pt idx="3">
                  <c:v>5.4</c:v>
                </c:pt>
                <c:pt idx="4">
                  <c:v>5.3</c:v>
                </c:pt>
                <c:pt idx="5">
                  <c:v>5.2</c:v>
                </c:pt>
                <c:pt idx="6">
                  <c:v>5.0999999999999996</c:v>
                </c:pt>
                <c:pt idx="7">
                  <c:v>5</c:v>
                </c:pt>
                <c:pt idx="8">
                  <c:v>4.9000000000000004</c:v>
                </c:pt>
                <c:pt idx="9">
                  <c:v>4.8</c:v>
                </c:pt>
                <c:pt idx="10">
                  <c:v>4.6999999999999904</c:v>
                </c:pt>
                <c:pt idx="11">
                  <c:v>4.5999999999999899</c:v>
                </c:pt>
                <c:pt idx="12">
                  <c:v>4.4999999999999902</c:v>
                </c:pt>
                <c:pt idx="13">
                  <c:v>4.3999999999999897</c:v>
                </c:pt>
                <c:pt idx="14">
                  <c:v>4.2999999999999901</c:v>
                </c:pt>
                <c:pt idx="15">
                  <c:v>4.1999999999999904</c:v>
                </c:pt>
                <c:pt idx="16">
                  <c:v>4.0999999999999899</c:v>
                </c:pt>
                <c:pt idx="17">
                  <c:v>3.9999999999999898</c:v>
                </c:pt>
                <c:pt idx="18">
                  <c:v>3.8999999999999901</c:v>
                </c:pt>
                <c:pt idx="19">
                  <c:v>3.7999999999999901</c:v>
                </c:pt>
                <c:pt idx="20">
                  <c:v>3.69999999999999</c:v>
                </c:pt>
                <c:pt idx="21">
                  <c:v>3.5999999999999899</c:v>
                </c:pt>
                <c:pt idx="22">
                  <c:v>3.4999999999999898</c:v>
                </c:pt>
                <c:pt idx="23">
                  <c:v>3.3999999999999901</c:v>
                </c:pt>
                <c:pt idx="24">
                  <c:v>3.2999999999999901</c:v>
                </c:pt>
                <c:pt idx="25">
                  <c:v>3.19999999999999</c:v>
                </c:pt>
                <c:pt idx="26">
                  <c:v>3.0999999999999899</c:v>
                </c:pt>
                <c:pt idx="27">
                  <c:v>2.9999999999999898</c:v>
                </c:pt>
                <c:pt idx="28">
                  <c:v>2.8999999999999901</c:v>
                </c:pt>
                <c:pt idx="29">
                  <c:v>2.7999999999999798</c:v>
                </c:pt>
                <c:pt idx="30">
                  <c:v>2.6999999999999802</c:v>
                </c:pt>
                <c:pt idx="31">
                  <c:v>2.5999999999999801</c:v>
                </c:pt>
                <c:pt idx="32">
                  <c:v>2.49999999999998</c:v>
                </c:pt>
                <c:pt idx="33">
                  <c:v>2.3999999999999799</c:v>
                </c:pt>
                <c:pt idx="34">
                  <c:v>2.2999999999999798</c:v>
                </c:pt>
                <c:pt idx="35">
                  <c:v>2.1999999999999802</c:v>
                </c:pt>
                <c:pt idx="36">
                  <c:v>2.0999999999999801</c:v>
                </c:pt>
                <c:pt idx="37">
                  <c:v>1.99999999999998</c:v>
                </c:pt>
                <c:pt idx="38">
                  <c:v>1.8999999999999799</c:v>
                </c:pt>
                <c:pt idx="39">
                  <c:v>1.7999999999999801</c:v>
                </c:pt>
                <c:pt idx="40">
                  <c:v>1.69999999999998</c:v>
                </c:pt>
                <c:pt idx="41">
                  <c:v>1.5999999999999801</c:v>
                </c:pt>
                <c:pt idx="42">
                  <c:v>1.49999999999998</c:v>
                </c:pt>
              </c:numCache>
            </c:numRef>
          </c:xVal>
          <c:yVal>
            <c:numRef>
              <c:f>'DPC Calibration'!$C$5:$C$47</c:f>
              <c:numCache>
                <c:formatCode>0</c:formatCode>
                <c:ptCount val="43"/>
                <c:pt idx="0">
                  <c:v>302</c:v>
                </c:pt>
                <c:pt idx="1">
                  <c:v>298</c:v>
                </c:pt>
                <c:pt idx="2">
                  <c:v>293</c:v>
                </c:pt>
                <c:pt idx="3">
                  <c:v>288</c:v>
                </c:pt>
                <c:pt idx="4">
                  <c:v>283</c:v>
                </c:pt>
                <c:pt idx="5">
                  <c:v>278</c:v>
                </c:pt>
                <c:pt idx="6">
                  <c:v>273</c:v>
                </c:pt>
                <c:pt idx="7">
                  <c:v>268</c:v>
                </c:pt>
                <c:pt idx="8">
                  <c:v>263</c:v>
                </c:pt>
                <c:pt idx="9">
                  <c:v>258</c:v>
                </c:pt>
                <c:pt idx="10">
                  <c:v>253</c:v>
                </c:pt>
                <c:pt idx="11">
                  <c:v>248</c:v>
                </c:pt>
                <c:pt idx="12">
                  <c:v>243</c:v>
                </c:pt>
                <c:pt idx="13">
                  <c:v>238</c:v>
                </c:pt>
                <c:pt idx="14">
                  <c:v>233</c:v>
                </c:pt>
                <c:pt idx="15">
                  <c:v>228</c:v>
                </c:pt>
                <c:pt idx="16">
                  <c:v>223</c:v>
                </c:pt>
                <c:pt idx="17">
                  <c:v>218</c:v>
                </c:pt>
                <c:pt idx="18">
                  <c:v>213</c:v>
                </c:pt>
                <c:pt idx="19">
                  <c:v>208</c:v>
                </c:pt>
                <c:pt idx="20">
                  <c:v>203</c:v>
                </c:pt>
                <c:pt idx="21">
                  <c:v>198</c:v>
                </c:pt>
                <c:pt idx="22">
                  <c:v>193</c:v>
                </c:pt>
                <c:pt idx="23">
                  <c:v>189</c:v>
                </c:pt>
                <c:pt idx="24">
                  <c:v>189</c:v>
                </c:pt>
                <c:pt idx="25">
                  <c:v>189</c:v>
                </c:pt>
                <c:pt idx="26">
                  <c:v>190</c:v>
                </c:pt>
                <c:pt idx="27">
                  <c:v>195</c:v>
                </c:pt>
                <c:pt idx="28">
                  <c:v>199</c:v>
                </c:pt>
                <c:pt idx="29">
                  <c:v>204</c:v>
                </c:pt>
                <c:pt idx="30">
                  <c:v>207</c:v>
                </c:pt>
                <c:pt idx="31">
                  <c:v>209</c:v>
                </c:pt>
                <c:pt idx="32">
                  <c:v>212</c:v>
                </c:pt>
                <c:pt idx="33">
                  <c:v>214</c:v>
                </c:pt>
                <c:pt idx="34">
                  <c:v>214</c:v>
                </c:pt>
                <c:pt idx="35">
                  <c:v>214</c:v>
                </c:pt>
                <c:pt idx="36">
                  <c:v>214</c:v>
                </c:pt>
                <c:pt idx="37">
                  <c:v>214</c:v>
                </c:pt>
                <c:pt idx="38">
                  <c:v>214</c:v>
                </c:pt>
                <c:pt idx="39">
                  <c:v>214</c:v>
                </c:pt>
                <c:pt idx="40">
                  <c:v>214</c:v>
                </c:pt>
                <c:pt idx="41">
                  <c:v>214</c:v>
                </c:pt>
                <c:pt idx="42">
                  <c:v>214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07-4BF6-8EA7-884B3A398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761472"/>
        <c:axId val="1428951584"/>
      </c:scatterChart>
      <c:valAx>
        <c:axId val="809761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951584"/>
        <c:crosses val="autoZero"/>
        <c:crossBetween val="midCat"/>
      </c:valAx>
      <c:valAx>
        <c:axId val="142895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9761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Current reduction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final current reduction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'DPC Calibration'!$B$5:$B$47</c:f>
              <c:numCache>
                <c:formatCode>0.0</c:formatCode>
                <c:ptCount val="43"/>
                <c:pt idx="0">
                  <c:v>5.7</c:v>
                </c:pt>
                <c:pt idx="1">
                  <c:v>5.6</c:v>
                </c:pt>
                <c:pt idx="2">
                  <c:v>5.5</c:v>
                </c:pt>
                <c:pt idx="3">
                  <c:v>5.4</c:v>
                </c:pt>
                <c:pt idx="4">
                  <c:v>5.3</c:v>
                </c:pt>
                <c:pt idx="5">
                  <c:v>5.2</c:v>
                </c:pt>
                <c:pt idx="6">
                  <c:v>5.0999999999999996</c:v>
                </c:pt>
                <c:pt idx="7">
                  <c:v>5</c:v>
                </c:pt>
                <c:pt idx="8">
                  <c:v>4.9000000000000004</c:v>
                </c:pt>
                <c:pt idx="9">
                  <c:v>4.8</c:v>
                </c:pt>
                <c:pt idx="10">
                  <c:v>4.6999999999999904</c:v>
                </c:pt>
                <c:pt idx="11">
                  <c:v>4.5999999999999899</c:v>
                </c:pt>
                <c:pt idx="12">
                  <c:v>4.4999999999999902</c:v>
                </c:pt>
                <c:pt idx="13">
                  <c:v>4.3999999999999897</c:v>
                </c:pt>
                <c:pt idx="14">
                  <c:v>4.2999999999999901</c:v>
                </c:pt>
                <c:pt idx="15">
                  <c:v>4.1999999999999904</c:v>
                </c:pt>
                <c:pt idx="16">
                  <c:v>4.0999999999999899</c:v>
                </c:pt>
                <c:pt idx="17">
                  <c:v>3.9999999999999898</c:v>
                </c:pt>
                <c:pt idx="18">
                  <c:v>3.8999999999999901</c:v>
                </c:pt>
                <c:pt idx="19">
                  <c:v>3.7999999999999901</c:v>
                </c:pt>
                <c:pt idx="20">
                  <c:v>3.69999999999999</c:v>
                </c:pt>
                <c:pt idx="21">
                  <c:v>3.5999999999999899</c:v>
                </c:pt>
                <c:pt idx="22">
                  <c:v>3.4999999999999898</c:v>
                </c:pt>
                <c:pt idx="23">
                  <c:v>3.3999999999999901</c:v>
                </c:pt>
                <c:pt idx="24">
                  <c:v>3.2999999999999901</c:v>
                </c:pt>
                <c:pt idx="25">
                  <c:v>3.19999999999999</c:v>
                </c:pt>
                <c:pt idx="26">
                  <c:v>3.0999999999999899</c:v>
                </c:pt>
                <c:pt idx="27">
                  <c:v>2.9999999999999898</c:v>
                </c:pt>
                <c:pt idx="28">
                  <c:v>2.8999999999999901</c:v>
                </c:pt>
                <c:pt idx="29">
                  <c:v>2.7999999999999798</c:v>
                </c:pt>
                <c:pt idx="30">
                  <c:v>2.6999999999999802</c:v>
                </c:pt>
                <c:pt idx="31">
                  <c:v>2.5999999999999801</c:v>
                </c:pt>
                <c:pt idx="32">
                  <c:v>2.49999999999998</c:v>
                </c:pt>
                <c:pt idx="33">
                  <c:v>2.3999999999999799</c:v>
                </c:pt>
                <c:pt idx="34">
                  <c:v>2.2999999999999798</c:v>
                </c:pt>
                <c:pt idx="35">
                  <c:v>2.1999999999999802</c:v>
                </c:pt>
                <c:pt idx="36">
                  <c:v>2.0999999999999801</c:v>
                </c:pt>
                <c:pt idx="37">
                  <c:v>1.99999999999998</c:v>
                </c:pt>
                <c:pt idx="38">
                  <c:v>1.8999999999999799</c:v>
                </c:pt>
                <c:pt idx="39">
                  <c:v>1.7999999999999801</c:v>
                </c:pt>
                <c:pt idx="40">
                  <c:v>1.69999999999998</c:v>
                </c:pt>
                <c:pt idx="41">
                  <c:v>1.5999999999999801</c:v>
                </c:pt>
                <c:pt idx="42">
                  <c:v>1.49999999999998</c:v>
                </c:pt>
              </c:numCache>
            </c:numRef>
          </c:xVal>
          <c:yVal>
            <c:numRef>
              <c:f>'DPC Calibration'!$F$5:$F$47</c:f>
              <c:numCache>
                <c:formatCode>0</c:formatCode>
                <c:ptCount val="43"/>
                <c:pt idx="0">
                  <c:v>0</c:v>
                </c:pt>
                <c:pt idx="1">
                  <c:v>4</c:v>
                </c:pt>
                <c:pt idx="2">
                  <c:v>9</c:v>
                </c:pt>
                <c:pt idx="3">
                  <c:v>14</c:v>
                </c:pt>
                <c:pt idx="4">
                  <c:v>19</c:v>
                </c:pt>
                <c:pt idx="5">
                  <c:v>24</c:v>
                </c:pt>
                <c:pt idx="6">
                  <c:v>29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49</c:v>
                </c:pt>
                <c:pt idx="11">
                  <c:v>54</c:v>
                </c:pt>
                <c:pt idx="12">
                  <c:v>59</c:v>
                </c:pt>
                <c:pt idx="13">
                  <c:v>64</c:v>
                </c:pt>
                <c:pt idx="14">
                  <c:v>69</c:v>
                </c:pt>
                <c:pt idx="15">
                  <c:v>74</c:v>
                </c:pt>
                <c:pt idx="16">
                  <c:v>79</c:v>
                </c:pt>
                <c:pt idx="17">
                  <c:v>84</c:v>
                </c:pt>
                <c:pt idx="18">
                  <c:v>89</c:v>
                </c:pt>
                <c:pt idx="19">
                  <c:v>94</c:v>
                </c:pt>
                <c:pt idx="20">
                  <c:v>99</c:v>
                </c:pt>
                <c:pt idx="21">
                  <c:v>104</c:v>
                </c:pt>
                <c:pt idx="22">
                  <c:v>109</c:v>
                </c:pt>
                <c:pt idx="23">
                  <c:v>113</c:v>
                </c:pt>
                <c:pt idx="24">
                  <c:v>113</c:v>
                </c:pt>
                <c:pt idx="25">
                  <c:v>113</c:v>
                </c:pt>
                <c:pt idx="26">
                  <c:v>112</c:v>
                </c:pt>
                <c:pt idx="27">
                  <c:v>107</c:v>
                </c:pt>
                <c:pt idx="28">
                  <c:v>103</c:v>
                </c:pt>
                <c:pt idx="29">
                  <c:v>98</c:v>
                </c:pt>
                <c:pt idx="30">
                  <c:v>95</c:v>
                </c:pt>
                <c:pt idx="31">
                  <c:v>93</c:v>
                </c:pt>
                <c:pt idx="32">
                  <c:v>90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E8-49C8-BC8C-D879B78A1396}"/>
            </c:ext>
          </c:extLst>
        </c:ser>
        <c:ser>
          <c:idx val="1"/>
          <c:order val="1"/>
          <c:tx>
            <c:v>LUT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'DPC Calibration'!$J$5:$J$47</c:f>
              <c:numCache>
                <c:formatCode>0.0</c:formatCode>
                <c:ptCount val="43"/>
                <c:pt idx="0">
                  <c:v>5.7</c:v>
                </c:pt>
                <c:pt idx="1">
                  <c:v>5.7</c:v>
                </c:pt>
                <c:pt idx="2">
                  <c:v>5.7</c:v>
                </c:pt>
                <c:pt idx="3">
                  <c:v>5.7</c:v>
                </c:pt>
                <c:pt idx="4">
                  <c:v>5.7</c:v>
                </c:pt>
                <c:pt idx="5">
                  <c:v>5.6</c:v>
                </c:pt>
                <c:pt idx="6">
                  <c:v>5.6</c:v>
                </c:pt>
                <c:pt idx="7">
                  <c:v>5.6</c:v>
                </c:pt>
                <c:pt idx="8">
                  <c:v>5.6</c:v>
                </c:pt>
                <c:pt idx="9">
                  <c:v>5.6</c:v>
                </c:pt>
                <c:pt idx="10">
                  <c:v>5.6</c:v>
                </c:pt>
                <c:pt idx="11">
                  <c:v>5.6</c:v>
                </c:pt>
                <c:pt idx="12">
                  <c:v>5.6</c:v>
                </c:pt>
                <c:pt idx="13">
                  <c:v>5.6</c:v>
                </c:pt>
                <c:pt idx="14">
                  <c:v>5.6</c:v>
                </c:pt>
                <c:pt idx="15">
                  <c:v>5.6</c:v>
                </c:pt>
                <c:pt idx="16">
                  <c:v>5.6</c:v>
                </c:pt>
                <c:pt idx="17">
                  <c:v>5.5</c:v>
                </c:pt>
                <c:pt idx="18">
                  <c:v>5.5</c:v>
                </c:pt>
                <c:pt idx="19">
                  <c:v>5.5</c:v>
                </c:pt>
                <c:pt idx="20">
                  <c:v>5.5</c:v>
                </c:pt>
                <c:pt idx="21">
                  <c:v>5.5</c:v>
                </c:pt>
                <c:pt idx="22">
                  <c:v>5.5</c:v>
                </c:pt>
                <c:pt idx="23">
                  <c:v>5.4</c:v>
                </c:pt>
                <c:pt idx="24">
                  <c:v>5.3</c:v>
                </c:pt>
                <c:pt idx="25">
                  <c:v>5.0999999999999996</c:v>
                </c:pt>
                <c:pt idx="26">
                  <c:v>4.9000000000000004</c:v>
                </c:pt>
                <c:pt idx="27">
                  <c:v>4.5999999999999996</c:v>
                </c:pt>
                <c:pt idx="28">
                  <c:v>4.4000000000000004</c:v>
                </c:pt>
                <c:pt idx="29">
                  <c:v>4.0999999999999996</c:v>
                </c:pt>
                <c:pt idx="30">
                  <c:v>3.9</c:v>
                </c:pt>
                <c:pt idx="31">
                  <c:v>3.8</c:v>
                </c:pt>
                <c:pt idx="32">
                  <c:v>3.6</c:v>
                </c:pt>
                <c:pt idx="33">
                  <c:v>3.4</c:v>
                </c:pt>
                <c:pt idx="34">
                  <c:v>3.2</c:v>
                </c:pt>
                <c:pt idx="35">
                  <c:v>3.1</c:v>
                </c:pt>
                <c:pt idx="36">
                  <c:v>3</c:v>
                </c:pt>
                <c:pt idx="37">
                  <c:v>2.8</c:v>
                </c:pt>
                <c:pt idx="38">
                  <c:v>2.7</c:v>
                </c:pt>
                <c:pt idx="39">
                  <c:v>2.5</c:v>
                </c:pt>
                <c:pt idx="40">
                  <c:v>2.4</c:v>
                </c:pt>
                <c:pt idx="41">
                  <c:v>2.2999999999999998</c:v>
                </c:pt>
                <c:pt idx="42">
                  <c:v>2.1</c:v>
                </c:pt>
              </c:numCache>
            </c:numRef>
          </c:xVal>
          <c:yVal>
            <c:numRef>
              <c:f>'DPC Calibration'!$K$5:$K$47</c:f>
              <c:numCache>
                <c:formatCode>General</c:formatCode>
                <c:ptCount val="43"/>
                <c:pt idx="0" formatCode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84</c:v>
                </c:pt>
                <c:pt idx="18">
                  <c:v>84</c:v>
                </c:pt>
                <c:pt idx="19">
                  <c:v>84</c:v>
                </c:pt>
                <c:pt idx="20">
                  <c:v>84</c:v>
                </c:pt>
                <c:pt idx="21">
                  <c:v>84</c:v>
                </c:pt>
                <c:pt idx="22">
                  <c:v>84</c:v>
                </c:pt>
                <c:pt idx="23">
                  <c:v>113</c:v>
                </c:pt>
                <c:pt idx="24">
                  <c:v>113</c:v>
                </c:pt>
                <c:pt idx="25">
                  <c:v>113</c:v>
                </c:pt>
                <c:pt idx="26">
                  <c:v>112</c:v>
                </c:pt>
                <c:pt idx="27">
                  <c:v>107</c:v>
                </c:pt>
                <c:pt idx="28">
                  <c:v>103</c:v>
                </c:pt>
                <c:pt idx="29">
                  <c:v>98</c:v>
                </c:pt>
                <c:pt idx="30">
                  <c:v>95</c:v>
                </c:pt>
                <c:pt idx="31">
                  <c:v>93</c:v>
                </c:pt>
                <c:pt idx="32">
                  <c:v>90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E8-49C8-BC8C-D879B78A1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184352"/>
        <c:axId val="1428972384"/>
      </c:scatterChart>
      <c:valAx>
        <c:axId val="1426184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972384"/>
        <c:crosses val="autoZero"/>
        <c:crossBetween val="midCat"/>
      </c:valAx>
      <c:valAx>
        <c:axId val="142897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6184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Power</a:t>
            </a:r>
            <a:r>
              <a:rPr lang="de-DE" baseline="0"/>
              <a:t> Transfer </a:t>
            </a:r>
            <a:r>
              <a:rPr lang="de-DE"/>
              <a:t>[V]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'DPC Calibration'!$E$4</c:f>
              <c:strCache>
                <c:ptCount val="1"/>
                <c:pt idx="0">
                  <c:v>[V]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'DPC Calibration'!$B$5:$B$47</c:f>
              <c:numCache>
                <c:formatCode>0.0</c:formatCode>
                <c:ptCount val="43"/>
                <c:pt idx="0">
                  <c:v>5.7</c:v>
                </c:pt>
                <c:pt idx="1">
                  <c:v>5.6</c:v>
                </c:pt>
                <c:pt idx="2">
                  <c:v>5.5</c:v>
                </c:pt>
                <c:pt idx="3">
                  <c:v>5.4</c:v>
                </c:pt>
                <c:pt idx="4">
                  <c:v>5.3</c:v>
                </c:pt>
                <c:pt idx="5">
                  <c:v>5.2</c:v>
                </c:pt>
                <c:pt idx="6">
                  <c:v>5.0999999999999996</c:v>
                </c:pt>
                <c:pt idx="7">
                  <c:v>5</c:v>
                </c:pt>
                <c:pt idx="8">
                  <c:v>4.9000000000000004</c:v>
                </c:pt>
                <c:pt idx="9">
                  <c:v>4.8</c:v>
                </c:pt>
                <c:pt idx="10">
                  <c:v>4.6999999999999904</c:v>
                </c:pt>
                <c:pt idx="11">
                  <c:v>4.5999999999999899</c:v>
                </c:pt>
                <c:pt idx="12">
                  <c:v>4.4999999999999902</c:v>
                </c:pt>
                <c:pt idx="13">
                  <c:v>4.3999999999999897</c:v>
                </c:pt>
                <c:pt idx="14">
                  <c:v>4.2999999999999901</c:v>
                </c:pt>
                <c:pt idx="15">
                  <c:v>4.1999999999999904</c:v>
                </c:pt>
                <c:pt idx="16">
                  <c:v>4.0999999999999899</c:v>
                </c:pt>
                <c:pt idx="17">
                  <c:v>3.9999999999999898</c:v>
                </c:pt>
                <c:pt idx="18">
                  <c:v>3.8999999999999901</c:v>
                </c:pt>
                <c:pt idx="19">
                  <c:v>3.7999999999999901</c:v>
                </c:pt>
                <c:pt idx="20">
                  <c:v>3.69999999999999</c:v>
                </c:pt>
                <c:pt idx="21">
                  <c:v>3.5999999999999899</c:v>
                </c:pt>
                <c:pt idx="22">
                  <c:v>3.4999999999999898</c:v>
                </c:pt>
                <c:pt idx="23">
                  <c:v>3.3999999999999901</c:v>
                </c:pt>
                <c:pt idx="24">
                  <c:v>3.2999999999999901</c:v>
                </c:pt>
                <c:pt idx="25">
                  <c:v>3.19999999999999</c:v>
                </c:pt>
                <c:pt idx="26">
                  <c:v>3.0999999999999899</c:v>
                </c:pt>
                <c:pt idx="27">
                  <c:v>2.9999999999999898</c:v>
                </c:pt>
                <c:pt idx="28">
                  <c:v>2.8999999999999901</c:v>
                </c:pt>
                <c:pt idx="29">
                  <c:v>2.7999999999999798</c:v>
                </c:pt>
                <c:pt idx="30">
                  <c:v>2.6999999999999802</c:v>
                </c:pt>
                <c:pt idx="31">
                  <c:v>2.5999999999999801</c:v>
                </c:pt>
                <c:pt idx="32">
                  <c:v>2.49999999999998</c:v>
                </c:pt>
                <c:pt idx="33">
                  <c:v>2.3999999999999799</c:v>
                </c:pt>
                <c:pt idx="34">
                  <c:v>2.2999999999999798</c:v>
                </c:pt>
                <c:pt idx="35">
                  <c:v>2.1999999999999802</c:v>
                </c:pt>
                <c:pt idx="36">
                  <c:v>2.0999999999999801</c:v>
                </c:pt>
                <c:pt idx="37">
                  <c:v>1.99999999999998</c:v>
                </c:pt>
                <c:pt idx="38">
                  <c:v>1.8999999999999799</c:v>
                </c:pt>
                <c:pt idx="39">
                  <c:v>1.7999999999999801</c:v>
                </c:pt>
                <c:pt idx="40">
                  <c:v>1.69999999999998</c:v>
                </c:pt>
                <c:pt idx="41">
                  <c:v>1.5999999999999801</c:v>
                </c:pt>
                <c:pt idx="42">
                  <c:v>1.49999999999998</c:v>
                </c:pt>
              </c:numCache>
            </c:numRef>
          </c:xVal>
          <c:yVal>
            <c:numRef>
              <c:f>'DPC Calibration'!$E$5:$E$47</c:f>
              <c:numCache>
                <c:formatCode>0.00</c:formatCode>
                <c:ptCount val="43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FA-4287-A7E4-26FF47949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466048"/>
        <c:axId val="1428987776"/>
      </c:scatterChart>
      <c:valAx>
        <c:axId val="71746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8987776"/>
        <c:crosses val="autoZero"/>
        <c:crossBetween val="midCat"/>
      </c:valAx>
      <c:valAx>
        <c:axId val="142898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17466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571500</xdr:colOff>
      <xdr:row>2</xdr:row>
      <xdr:rowOff>176212</xdr:rowOff>
    </xdr:from>
    <xdr:to>
      <xdr:col>27</xdr:col>
      <xdr:colOff>266700</xdr:colOff>
      <xdr:row>17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D7CE2D-22AC-4F57-96CC-E919A244A0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114300</xdr:colOff>
      <xdr:row>18</xdr:row>
      <xdr:rowOff>14287</xdr:rowOff>
    </xdr:from>
    <xdr:to>
      <xdr:col>19</xdr:col>
      <xdr:colOff>419100</xdr:colOff>
      <xdr:row>32</xdr:row>
      <xdr:rowOff>90487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E9D7A80-6D55-42BE-96F5-351FCBAD4B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533400</xdr:colOff>
      <xdr:row>17</xdr:row>
      <xdr:rowOff>185737</xdr:rowOff>
    </xdr:from>
    <xdr:to>
      <xdr:col>27</xdr:col>
      <xdr:colOff>228600</xdr:colOff>
      <xdr:row>32</xdr:row>
      <xdr:rowOff>71437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EB95637-74CC-44A8-B718-9489F527D6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142875</xdr:colOff>
      <xdr:row>2</xdr:row>
      <xdr:rowOff>176212</xdr:rowOff>
    </xdr:from>
    <xdr:to>
      <xdr:col>19</xdr:col>
      <xdr:colOff>447675</xdr:colOff>
      <xdr:row>17</xdr:row>
      <xdr:rowOff>61912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8DB092F-C822-466B-A25C-ABFA46E12E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FC602-7C36-4F2E-93AA-03307E101243}">
  <dimension ref="B1:M47"/>
  <sheetViews>
    <sheetView showGridLines="0" tabSelected="1" workbookViewId="0">
      <selection activeCell="E10" sqref="E10"/>
    </sheetView>
  </sheetViews>
  <sheetFormatPr defaultRowHeight="15" x14ac:dyDescent="0.25"/>
  <cols>
    <col min="2" max="2" width="9.140625" style="2"/>
    <col min="3" max="3" width="9.140625" style="4"/>
    <col min="4" max="4" width="0" style="4" hidden="1" customWidth="1"/>
    <col min="5" max="5" width="12.28515625" style="3" customWidth="1"/>
    <col min="6" max="6" width="15.28515625" style="4" customWidth="1"/>
    <col min="7" max="7" width="10.140625" style="3" customWidth="1"/>
    <col min="8" max="8" width="20.42578125" style="11" customWidth="1"/>
    <col min="9" max="9" width="4.28515625" customWidth="1"/>
    <col min="10" max="10" width="9.140625" style="2"/>
    <col min="11" max="11" width="17.7109375" style="1" customWidth="1"/>
    <col min="12" max="12" width="7.42578125" customWidth="1"/>
  </cols>
  <sheetData>
    <row r="1" spans="2:13" x14ac:dyDescent="0.25">
      <c r="B1" s="8"/>
      <c r="C1" s="9" t="s">
        <v>5</v>
      </c>
      <c r="D1" s="9"/>
      <c r="E1" s="25">
        <v>302</v>
      </c>
      <c r="F1" s="10" t="s">
        <v>6</v>
      </c>
      <c r="G1" s="5"/>
      <c r="H1" s="12"/>
    </row>
    <row r="2" spans="2:13" x14ac:dyDescent="0.25">
      <c r="J2" s="7" t="s">
        <v>8</v>
      </c>
    </row>
    <row r="3" spans="2:13" x14ac:dyDescent="0.25">
      <c r="B3" s="18" t="s">
        <v>0</v>
      </c>
      <c r="C3" s="19" t="s">
        <v>2</v>
      </c>
      <c r="D3" s="19" t="s">
        <v>13</v>
      </c>
      <c r="E3" s="20" t="s">
        <v>4</v>
      </c>
      <c r="F3" s="21" t="s">
        <v>7</v>
      </c>
      <c r="G3" s="22" t="s">
        <v>11</v>
      </c>
      <c r="H3" s="20" t="s">
        <v>12</v>
      </c>
      <c r="J3" s="18" t="s">
        <v>0</v>
      </c>
      <c r="K3" s="23" t="s">
        <v>7</v>
      </c>
      <c r="L3" s="24"/>
    </row>
    <row r="4" spans="2:13" x14ac:dyDescent="0.25">
      <c r="B4" s="18" t="s">
        <v>1</v>
      </c>
      <c r="C4" s="19" t="s">
        <v>3</v>
      </c>
      <c r="D4" s="19" t="s">
        <v>14</v>
      </c>
      <c r="E4" s="22" t="s">
        <v>1</v>
      </c>
      <c r="F4" s="19" t="s">
        <v>3</v>
      </c>
      <c r="G4" s="22" t="s">
        <v>10</v>
      </c>
      <c r="H4" s="20"/>
      <c r="J4" s="18" t="s">
        <v>1</v>
      </c>
      <c r="K4" s="23" t="s">
        <v>3</v>
      </c>
      <c r="L4" s="23" t="s">
        <v>9</v>
      </c>
    </row>
    <row r="5" spans="2:13" x14ac:dyDescent="0.25">
      <c r="B5" s="13">
        <v>5.7</v>
      </c>
      <c r="C5" s="26">
        <v>302</v>
      </c>
      <c r="D5" s="26">
        <f>E1</f>
        <v>302</v>
      </c>
      <c r="E5" s="27"/>
      <c r="F5" s="14">
        <f>D5-C5</f>
        <v>0</v>
      </c>
      <c r="G5" s="16">
        <f>IF(C5=0,"",B5/C5*1000)</f>
        <v>18.874172185430464</v>
      </c>
      <c r="H5" s="15" t="str">
        <f>IF(C5=E1,"OK","Wrong Current!")</f>
        <v>OK</v>
      </c>
      <c r="J5" s="13">
        <f>ROUND(G5*D5/1000,1)</f>
        <v>5.7</v>
      </c>
      <c r="K5" s="14">
        <f>F5</f>
        <v>0</v>
      </c>
      <c r="L5" s="17" t="str">
        <f>DEC2HEX(K5)</f>
        <v>0</v>
      </c>
    </row>
    <row r="6" spans="2:13" x14ac:dyDescent="0.25">
      <c r="B6" s="13">
        <v>5.6</v>
      </c>
      <c r="C6" s="26">
        <v>298</v>
      </c>
      <c r="D6" s="26">
        <f>D5</f>
        <v>302</v>
      </c>
      <c r="E6" s="27"/>
      <c r="F6" s="14">
        <f t="shared" ref="F6:F47" si="0">D6-C6</f>
        <v>4</v>
      </c>
      <c r="G6" s="16">
        <f t="shared" ref="G6:G47" si="1">IF(C6=0,"",B6/C6*1000)</f>
        <v>18.791946308724832</v>
      </c>
      <c r="H6" s="15" t="str">
        <f>IF(G5-G6&lt;0,"DPC condition broken!","OK")</f>
        <v>OK</v>
      </c>
      <c r="J6" s="13">
        <f t="shared" ref="J6:J47" si="2">ROUND(G6*D6/1000,1)</f>
        <v>5.7</v>
      </c>
      <c r="K6" s="17">
        <f>IF(ROUND(J6,1)-ROUND(J5,1)&lt;0,F6,K5)</f>
        <v>0</v>
      </c>
      <c r="L6" s="17" t="str">
        <f t="shared" ref="L6:L47" si="3">DEC2HEX(K6)</f>
        <v>0</v>
      </c>
      <c r="M6" s="6"/>
    </row>
    <row r="7" spans="2:13" x14ac:dyDescent="0.25">
      <c r="B7" s="13">
        <v>5.5</v>
      </c>
      <c r="C7" s="26">
        <v>293</v>
      </c>
      <c r="D7" s="26">
        <f t="shared" ref="D7:D47" si="4">D6</f>
        <v>302</v>
      </c>
      <c r="E7" s="27"/>
      <c r="F7" s="14">
        <f t="shared" si="0"/>
        <v>9</v>
      </c>
      <c r="G7" s="16">
        <f t="shared" si="1"/>
        <v>18.771331058020479</v>
      </c>
      <c r="H7" s="15" t="str">
        <f t="shared" ref="H7:H47" si="5">IF(G6-G7&lt;0,"DPC condition broken!","OK")</f>
        <v>OK</v>
      </c>
      <c r="J7" s="13">
        <f t="shared" si="2"/>
        <v>5.7</v>
      </c>
      <c r="K7" s="17">
        <f t="shared" ref="K7:K47" si="6">IF(ROUND(J7,1)-ROUND(J6,1)&lt;0,F7,K6)</f>
        <v>0</v>
      </c>
      <c r="L7" s="17" t="str">
        <f t="shared" si="3"/>
        <v>0</v>
      </c>
    </row>
    <row r="8" spans="2:13" x14ac:dyDescent="0.25">
      <c r="B8" s="13">
        <v>5.4</v>
      </c>
      <c r="C8" s="26">
        <v>288</v>
      </c>
      <c r="D8" s="26">
        <f t="shared" si="4"/>
        <v>302</v>
      </c>
      <c r="E8" s="27"/>
      <c r="F8" s="14">
        <f t="shared" si="0"/>
        <v>14</v>
      </c>
      <c r="G8" s="16">
        <f t="shared" si="1"/>
        <v>18.750000000000004</v>
      </c>
      <c r="H8" s="15" t="str">
        <f t="shared" si="5"/>
        <v>OK</v>
      </c>
      <c r="J8" s="13">
        <f t="shared" si="2"/>
        <v>5.7</v>
      </c>
      <c r="K8" s="17">
        <f t="shared" si="6"/>
        <v>0</v>
      </c>
      <c r="L8" s="17" t="str">
        <f t="shared" si="3"/>
        <v>0</v>
      </c>
    </row>
    <row r="9" spans="2:13" x14ac:dyDescent="0.25">
      <c r="B9" s="13">
        <v>5.3</v>
      </c>
      <c r="C9" s="26">
        <v>283</v>
      </c>
      <c r="D9" s="26">
        <f t="shared" si="4"/>
        <v>302</v>
      </c>
      <c r="E9" s="27"/>
      <c r="F9" s="14">
        <f t="shared" si="0"/>
        <v>19</v>
      </c>
      <c r="G9" s="16">
        <f t="shared" si="1"/>
        <v>18.727915194346291</v>
      </c>
      <c r="H9" s="15" t="str">
        <f t="shared" si="5"/>
        <v>OK</v>
      </c>
      <c r="J9" s="13">
        <f t="shared" si="2"/>
        <v>5.7</v>
      </c>
      <c r="K9" s="17">
        <f t="shared" si="6"/>
        <v>0</v>
      </c>
      <c r="L9" s="17" t="str">
        <f t="shared" si="3"/>
        <v>0</v>
      </c>
    </row>
    <row r="10" spans="2:13" x14ac:dyDescent="0.25">
      <c r="B10" s="13">
        <v>5.2</v>
      </c>
      <c r="C10" s="26">
        <v>278</v>
      </c>
      <c r="D10" s="26">
        <f t="shared" si="4"/>
        <v>302</v>
      </c>
      <c r="E10" s="27"/>
      <c r="F10" s="14">
        <f t="shared" si="0"/>
        <v>24</v>
      </c>
      <c r="G10" s="16">
        <f t="shared" si="1"/>
        <v>18.705035971223023</v>
      </c>
      <c r="H10" s="15" t="str">
        <f t="shared" si="5"/>
        <v>OK</v>
      </c>
      <c r="J10" s="13">
        <f t="shared" si="2"/>
        <v>5.6</v>
      </c>
      <c r="K10" s="17">
        <f t="shared" si="6"/>
        <v>24</v>
      </c>
      <c r="L10" s="17" t="str">
        <f t="shared" si="3"/>
        <v>18</v>
      </c>
    </row>
    <row r="11" spans="2:13" x14ac:dyDescent="0.25">
      <c r="B11" s="13">
        <v>5.0999999999999996</v>
      </c>
      <c r="C11" s="26">
        <v>273</v>
      </c>
      <c r="D11" s="26">
        <f t="shared" si="4"/>
        <v>302</v>
      </c>
      <c r="E11" s="27"/>
      <c r="F11" s="14">
        <f t="shared" si="0"/>
        <v>29</v>
      </c>
      <c r="G11" s="16">
        <f t="shared" si="1"/>
        <v>18.681318681318682</v>
      </c>
      <c r="H11" s="15" t="str">
        <f t="shared" si="5"/>
        <v>OK</v>
      </c>
      <c r="J11" s="13">
        <f t="shared" si="2"/>
        <v>5.6</v>
      </c>
      <c r="K11" s="17">
        <f t="shared" si="6"/>
        <v>24</v>
      </c>
      <c r="L11" s="17" t="str">
        <f t="shared" si="3"/>
        <v>18</v>
      </c>
    </row>
    <row r="12" spans="2:13" x14ac:dyDescent="0.25">
      <c r="B12" s="13">
        <v>5</v>
      </c>
      <c r="C12" s="26">
        <v>268</v>
      </c>
      <c r="D12" s="26">
        <f t="shared" si="4"/>
        <v>302</v>
      </c>
      <c r="E12" s="27"/>
      <c r="F12" s="14">
        <f t="shared" si="0"/>
        <v>34</v>
      </c>
      <c r="G12" s="16">
        <f t="shared" si="1"/>
        <v>18.656716417910445</v>
      </c>
      <c r="H12" s="15" t="str">
        <f t="shared" si="5"/>
        <v>OK</v>
      </c>
      <c r="J12" s="13">
        <f t="shared" si="2"/>
        <v>5.6</v>
      </c>
      <c r="K12" s="17">
        <f t="shared" si="6"/>
        <v>24</v>
      </c>
      <c r="L12" s="17" t="str">
        <f t="shared" si="3"/>
        <v>18</v>
      </c>
    </row>
    <row r="13" spans="2:13" x14ac:dyDescent="0.25">
      <c r="B13" s="13">
        <v>4.9000000000000004</v>
      </c>
      <c r="C13" s="26">
        <v>263</v>
      </c>
      <c r="D13" s="26">
        <f t="shared" si="4"/>
        <v>302</v>
      </c>
      <c r="E13" s="27"/>
      <c r="F13" s="14">
        <f t="shared" si="0"/>
        <v>39</v>
      </c>
      <c r="G13" s="16">
        <f t="shared" si="1"/>
        <v>18.631178707224336</v>
      </c>
      <c r="H13" s="15" t="str">
        <f t="shared" si="5"/>
        <v>OK</v>
      </c>
      <c r="J13" s="13">
        <f t="shared" si="2"/>
        <v>5.6</v>
      </c>
      <c r="K13" s="17">
        <f t="shared" si="6"/>
        <v>24</v>
      </c>
      <c r="L13" s="17" t="str">
        <f t="shared" si="3"/>
        <v>18</v>
      </c>
    </row>
    <row r="14" spans="2:13" x14ac:dyDescent="0.25">
      <c r="B14" s="13">
        <v>4.8</v>
      </c>
      <c r="C14" s="26">
        <v>258</v>
      </c>
      <c r="D14" s="26">
        <f t="shared" si="4"/>
        <v>302</v>
      </c>
      <c r="E14" s="27"/>
      <c r="F14" s="14">
        <f t="shared" si="0"/>
        <v>44</v>
      </c>
      <c r="G14" s="16">
        <f t="shared" si="1"/>
        <v>18.604651162790699</v>
      </c>
      <c r="H14" s="15" t="str">
        <f t="shared" si="5"/>
        <v>OK</v>
      </c>
      <c r="J14" s="13">
        <f t="shared" si="2"/>
        <v>5.6</v>
      </c>
      <c r="K14" s="17">
        <f t="shared" si="6"/>
        <v>24</v>
      </c>
      <c r="L14" s="17" t="str">
        <f t="shared" si="3"/>
        <v>18</v>
      </c>
    </row>
    <row r="15" spans="2:13" x14ac:dyDescent="0.25">
      <c r="B15" s="13">
        <v>4.6999999999999904</v>
      </c>
      <c r="C15" s="26">
        <v>253</v>
      </c>
      <c r="D15" s="26">
        <f t="shared" si="4"/>
        <v>302</v>
      </c>
      <c r="E15" s="27"/>
      <c r="F15" s="14">
        <f t="shared" si="0"/>
        <v>49</v>
      </c>
      <c r="G15" s="16">
        <f t="shared" si="1"/>
        <v>18.577075098814191</v>
      </c>
      <c r="H15" s="15" t="str">
        <f t="shared" si="5"/>
        <v>OK</v>
      </c>
      <c r="J15" s="13">
        <f t="shared" si="2"/>
        <v>5.6</v>
      </c>
      <c r="K15" s="17">
        <f t="shared" si="6"/>
        <v>24</v>
      </c>
      <c r="L15" s="17" t="str">
        <f t="shared" si="3"/>
        <v>18</v>
      </c>
    </row>
    <row r="16" spans="2:13" x14ac:dyDescent="0.25">
      <c r="B16" s="13">
        <v>4.5999999999999899</v>
      </c>
      <c r="C16" s="26">
        <v>248</v>
      </c>
      <c r="D16" s="26">
        <f t="shared" si="4"/>
        <v>302</v>
      </c>
      <c r="E16" s="27"/>
      <c r="F16" s="14">
        <f t="shared" si="0"/>
        <v>54</v>
      </c>
      <c r="G16" s="16">
        <f t="shared" si="1"/>
        <v>18.548387096774153</v>
      </c>
      <c r="H16" s="15" t="str">
        <f t="shared" si="5"/>
        <v>OK</v>
      </c>
      <c r="J16" s="13">
        <f t="shared" si="2"/>
        <v>5.6</v>
      </c>
      <c r="K16" s="17">
        <f t="shared" si="6"/>
        <v>24</v>
      </c>
      <c r="L16" s="17" t="str">
        <f t="shared" si="3"/>
        <v>18</v>
      </c>
    </row>
    <row r="17" spans="2:12" x14ac:dyDescent="0.25">
      <c r="B17" s="13">
        <v>4.4999999999999902</v>
      </c>
      <c r="C17" s="26">
        <v>243</v>
      </c>
      <c r="D17" s="26">
        <f t="shared" si="4"/>
        <v>302</v>
      </c>
      <c r="E17" s="27"/>
      <c r="F17" s="14">
        <f t="shared" si="0"/>
        <v>59</v>
      </c>
      <c r="G17" s="16">
        <f t="shared" si="1"/>
        <v>18.51851851851848</v>
      </c>
      <c r="H17" s="15" t="str">
        <f t="shared" si="5"/>
        <v>OK</v>
      </c>
      <c r="J17" s="13">
        <f t="shared" si="2"/>
        <v>5.6</v>
      </c>
      <c r="K17" s="17">
        <f t="shared" si="6"/>
        <v>24</v>
      </c>
      <c r="L17" s="17" t="str">
        <f t="shared" si="3"/>
        <v>18</v>
      </c>
    </row>
    <row r="18" spans="2:12" x14ac:dyDescent="0.25">
      <c r="B18" s="13">
        <v>4.3999999999999897</v>
      </c>
      <c r="C18" s="26">
        <v>238</v>
      </c>
      <c r="D18" s="26">
        <f t="shared" si="4"/>
        <v>302</v>
      </c>
      <c r="E18" s="27"/>
      <c r="F18" s="14">
        <f t="shared" si="0"/>
        <v>64</v>
      </c>
      <c r="G18" s="16">
        <f t="shared" si="1"/>
        <v>18.487394957983149</v>
      </c>
      <c r="H18" s="15" t="str">
        <f t="shared" si="5"/>
        <v>OK</v>
      </c>
      <c r="J18" s="13">
        <f t="shared" si="2"/>
        <v>5.6</v>
      </c>
      <c r="K18" s="17">
        <f t="shared" si="6"/>
        <v>24</v>
      </c>
      <c r="L18" s="17" t="str">
        <f t="shared" si="3"/>
        <v>18</v>
      </c>
    </row>
    <row r="19" spans="2:12" x14ac:dyDescent="0.25">
      <c r="B19" s="13">
        <v>4.2999999999999901</v>
      </c>
      <c r="C19" s="26">
        <v>233</v>
      </c>
      <c r="D19" s="26">
        <f t="shared" si="4"/>
        <v>302</v>
      </c>
      <c r="E19" s="27"/>
      <c r="F19" s="14">
        <f t="shared" si="0"/>
        <v>69</v>
      </c>
      <c r="G19" s="16">
        <f t="shared" si="1"/>
        <v>18.454935622317553</v>
      </c>
      <c r="H19" s="15" t="str">
        <f t="shared" si="5"/>
        <v>OK</v>
      </c>
      <c r="J19" s="13">
        <f t="shared" si="2"/>
        <v>5.6</v>
      </c>
      <c r="K19" s="17">
        <f t="shared" si="6"/>
        <v>24</v>
      </c>
      <c r="L19" s="17" t="str">
        <f t="shared" si="3"/>
        <v>18</v>
      </c>
    </row>
    <row r="20" spans="2:12" x14ac:dyDescent="0.25">
      <c r="B20" s="13">
        <v>4.1999999999999904</v>
      </c>
      <c r="C20" s="26">
        <v>228</v>
      </c>
      <c r="D20" s="26">
        <f t="shared" si="4"/>
        <v>302</v>
      </c>
      <c r="E20" s="27"/>
      <c r="F20" s="14">
        <f t="shared" si="0"/>
        <v>74</v>
      </c>
      <c r="G20" s="16">
        <f t="shared" si="1"/>
        <v>18.421052631578902</v>
      </c>
      <c r="H20" s="15" t="str">
        <f t="shared" si="5"/>
        <v>OK</v>
      </c>
      <c r="J20" s="13">
        <f t="shared" si="2"/>
        <v>5.6</v>
      </c>
      <c r="K20" s="17">
        <f t="shared" si="6"/>
        <v>24</v>
      </c>
      <c r="L20" s="17" t="str">
        <f t="shared" si="3"/>
        <v>18</v>
      </c>
    </row>
    <row r="21" spans="2:12" x14ac:dyDescent="0.25">
      <c r="B21" s="13">
        <v>4.0999999999999899</v>
      </c>
      <c r="C21" s="26">
        <v>223</v>
      </c>
      <c r="D21" s="26">
        <f t="shared" si="4"/>
        <v>302</v>
      </c>
      <c r="E21" s="27"/>
      <c r="F21" s="14">
        <f t="shared" si="0"/>
        <v>79</v>
      </c>
      <c r="G21" s="16">
        <f t="shared" si="1"/>
        <v>18.385650224215201</v>
      </c>
      <c r="H21" s="15" t="str">
        <f t="shared" si="5"/>
        <v>OK</v>
      </c>
      <c r="J21" s="13">
        <f t="shared" si="2"/>
        <v>5.6</v>
      </c>
      <c r="K21" s="17">
        <f t="shared" si="6"/>
        <v>24</v>
      </c>
      <c r="L21" s="17" t="str">
        <f t="shared" si="3"/>
        <v>18</v>
      </c>
    </row>
    <row r="22" spans="2:12" x14ac:dyDescent="0.25">
      <c r="B22" s="13">
        <v>3.9999999999999898</v>
      </c>
      <c r="C22" s="26">
        <v>218</v>
      </c>
      <c r="D22" s="26">
        <f t="shared" si="4"/>
        <v>302</v>
      </c>
      <c r="E22" s="27"/>
      <c r="F22" s="14">
        <f t="shared" si="0"/>
        <v>84</v>
      </c>
      <c r="G22" s="16">
        <f t="shared" si="1"/>
        <v>18.348623853210963</v>
      </c>
      <c r="H22" s="15" t="str">
        <f t="shared" si="5"/>
        <v>OK</v>
      </c>
      <c r="J22" s="13">
        <f t="shared" si="2"/>
        <v>5.5</v>
      </c>
      <c r="K22" s="17">
        <f t="shared" si="6"/>
        <v>84</v>
      </c>
      <c r="L22" s="17" t="str">
        <f t="shared" si="3"/>
        <v>54</v>
      </c>
    </row>
    <row r="23" spans="2:12" x14ac:dyDescent="0.25">
      <c r="B23" s="13">
        <v>3.8999999999999901</v>
      </c>
      <c r="C23" s="26">
        <v>213</v>
      </c>
      <c r="D23" s="26">
        <f t="shared" si="4"/>
        <v>302</v>
      </c>
      <c r="E23" s="27"/>
      <c r="F23" s="14">
        <f t="shared" si="0"/>
        <v>89</v>
      </c>
      <c r="G23" s="16">
        <f t="shared" si="1"/>
        <v>18.309859154929534</v>
      </c>
      <c r="H23" s="15" t="str">
        <f t="shared" si="5"/>
        <v>OK</v>
      </c>
      <c r="J23" s="13">
        <f t="shared" si="2"/>
        <v>5.5</v>
      </c>
      <c r="K23" s="17">
        <f t="shared" si="6"/>
        <v>84</v>
      </c>
      <c r="L23" s="17" t="str">
        <f t="shared" si="3"/>
        <v>54</v>
      </c>
    </row>
    <row r="24" spans="2:12" x14ac:dyDescent="0.25">
      <c r="B24" s="13">
        <v>3.7999999999999901</v>
      </c>
      <c r="C24" s="26">
        <v>208</v>
      </c>
      <c r="D24" s="26">
        <f t="shared" si="4"/>
        <v>302</v>
      </c>
      <c r="E24" s="27"/>
      <c r="F24" s="14">
        <f t="shared" si="0"/>
        <v>94</v>
      </c>
      <c r="G24" s="16">
        <f t="shared" si="1"/>
        <v>18.26923076923072</v>
      </c>
      <c r="H24" s="15" t="str">
        <f t="shared" si="5"/>
        <v>OK</v>
      </c>
      <c r="J24" s="13">
        <f t="shared" si="2"/>
        <v>5.5</v>
      </c>
      <c r="K24" s="17">
        <f t="shared" si="6"/>
        <v>84</v>
      </c>
      <c r="L24" s="17" t="str">
        <f t="shared" si="3"/>
        <v>54</v>
      </c>
    </row>
    <row r="25" spans="2:12" x14ac:dyDescent="0.25">
      <c r="B25" s="13">
        <v>3.69999999999999</v>
      </c>
      <c r="C25" s="26">
        <v>203</v>
      </c>
      <c r="D25" s="26">
        <f t="shared" si="4"/>
        <v>302</v>
      </c>
      <c r="E25" s="27"/>
      <c r="F25" s="14">
        <f t="shared" si="0"/>
        <v>99</v>
      </c>
      <c r="G25" s="16">
        <f t="shared" si="1"/>
        <v>18.226600985221626</v>
      </c>
      <c r="H25" s="15" t="str">
        <f t="shared" si="5"/>
        <v>OK</v>
      </c>
      <c r="J25" s="13">
        <f t="shared" si="2"/>
        <v>5.5</v>
      </c>
      <c r="K25" s="17">
        <f t="shared" si="6"/>
        <v>84</v>
      </c>
      <c r="L25" s="17" t="str">
        <f t="shared" si="3"/>
        <v>54</v>
      </c>
    </row>
    <row r="26" spans="2:12" x14ac:dyDescent="0.25">
      <c r="B26" s="13">
        <v>3.5999999999999899</v>
      </c>
      <c r="C26" s="26">
        <v>198</v>
      </c>
      <c r="D26" s="26">
        <f t="shared" si="4"/>
        <v>302</v>
      </c>
      <c r="E26" s="27"/>
      <c r="F26" s="14">
        <f t="shared" si="0"/>
        <v>104</v>
      </c>
      <c r="G26" s="16">
        <f t="shared" si="1"/>
        <v>18.181818181818134</v>
      </c>
      <c r="H26" s="15" t="str">
        <f t="shared" si="5"/>
        <v>OK</v>
      </c>
      <c r="J26" s="13">
        <f t="shared" si="2"/>
        <v>5.5</v>
      </c>
      <c r="K26" s="17">
        <f t="shared" si="6"/>
        <v>84</v>
      </c>
      <c r="L26" s="17" t="str">
        <f t="shared" si="3"/>
        <v>54</v>
      </c>
    </row>
    <row r="27" spans="2:12" x14ac:dyDescent="0.25">
      <c r="B27" s="13">
        <v>3.4999999999999898</v>
      </c>
      <c r="C27" s="26">
        <v>193</v>
      </c>
      <c r="D27" s="26">
        <f t="shared" si="4"/>
        <v>302</v>
      </c>
      <c r="E27" s="27"/>
      <c r="F27" s="14">
        <f t="shared" si="0"/>
        <v>109</v>
      </c>
      <c r="G27" s="16">
        <f t="shared" si="1"/>
        <v>18.134715025906683</v>
      </c>
      <c r="H27" s="15" t="str">
        <f t="shared" si="5"/>
        <v>OK</v>
      </c>
      <c r="J27" s="13">
        <f t="shared" si="2"/>
        <v>5.5</v>
      </c>
      <c r="K27" s="17">
        <f t="shared" si="6"/>
        <v>84</v>
      </c>
      <c r="L27" s="17" t="str">
        <f t="shared" si="3"/>
        <v>54</v>
      </c>
    </row>
    <row r="28" spans="2:12" x14ac:dyDescent="0.25">
      <c r="B28" s="13">
        <v>3.3999999999999901</v>
      </c>
      <c r="C28" s="26">
        <v>189</v>
      </c>
      <c r="D28" s="26">
        <f t="shared" si="4"/>
        <v>302</v>
      </c>
      <c r="E28" s="27"/>
      <c r="F28" s="14">
        <f t="shared" si="0"/>
        <v>113</v>
      </c>
      <c r="G28" s="16">
        <f t="shared" si="1"/>
        <v>17.989417989417937</v>
      </c>
      <c r="H28" s="15" t="str">
        <f t="shared" si="5"/>
        <v>OK</v>
      </c>
      <c r="J28" s="13">
        <f t="shared" si="2"/>
        <v>5.4</v>
      </c>
      <c r="K28" s="17">
        <f t="shared" si="6"/>
        <v>113</v>
      </c>
      <c r="L28" s="17" t="str">
        <f t="shared" si="3"/>
        <v>71</v>
      </c>
    </row>
    <row r="29" spans="2:12" x14ac:dyDescent="0.25">
      <c r="B29" s="13">
        <v>3.2999999999999901</v>
      </c>
      <c r="C29" s="26">
        <v>189</v>
      </c>
      <c r="D29" s="26">
        <f t="shared" si="4"/>
        <v>302</v>
      </c>
      <c r="E29" s="27"/>
      <c r="F29" s="14">
        <f t="shared" si="0"/>
        <v>113</v>
      </c>
      <c r="G29" s="16">
        <f t="shared" si="1"/>
        <v>17.460317460317409</v>
      </c>
      <c r="H29" s="15" t="str">
        <f t="shared" si="5"/>
        <v>OK</v>
      </c>
      <c r="J29" s="13">
        <f t="shared" si="2"/>
        <v>5.3</v>
      </c>
      <c r="K29" s="17">
        <f t="shared" si="6"/>
        <v>113</v>
      </c>
      <c r="L29" s="17" t="str">
        <f t="shared" si="3"/>
        <v>71</v>
      </c>
    </row>
    <row r="30" spans="2:12" x14ac:dyDescent="0.25">
      <c r="B30" s="13">
        <v>3.19999999999999</v>
      </c>
      <c r="C30" s="26">
        <v>189</v>
      </c>
      <c r="D30" s="26">
        <f t="shared" si="4"/>
        <v>302</v>
      </c>
      <c r="E30" s="27"/>
      <c r="F30" s="14">
        <f t="shared" si="0"/>
        <v>113</v>
      </c>
      <c r="G30" s="16">
        <f t="shared" si="1"/>
        <v>16.931216931216877</v>
      </c>
      <c r="H30" s="15" t="str">
        <f t="shared" si="5"/>
        <v>OK</v>
      </c>
      <c r="J30" s="13">
        <f t="shared" si="2"/>
        <v>5.0999999999999996</v>
      </c>
      <c r="K30" s="17">
        <f t="shared" si="6"/>
        <v>113</v>
      </c>
      <c r="L30" s="17" t="str">
        <f t="shared" si="3"/>
        <v>71</v>
      </c>
    </row>
    <row r="31" spans="2:12" x14ac:dyDescent="0.25">
      <c r="B31" s="13">
        <v>3.0999999999999899</v>
      </c>
      <c r="C31" s="26">
        <v>190</v>
      </c>
      <c r="D31" s="26">
        <f t="shared" si="4"/>
        <v>302</v>
      </c>
      <c r="E31" s="27"/>
      <c r="F31" s="14">
        <f t="shared" si="0"/>
        <v>112</v>
      </c>
      <c r="G31" s="16">
        <f t="shared" si="1"/>
        <v>16.315789473684159</v>
      </c>
      <c r="H31" s="15" t="str">
        <f t="shared" si="5"/>
        <v>OK</v>
      </c>
      <c r="J31" s="13">
        <f t="shared" si="2"/>
        <v>4.9000000000000004</v>
      </c>
      <c r="K31" s="17">
        <f t="shared" si="6"/>
        <v>112</v>
      </c>
      <c r="L31" s="17" t="str">
        <f t="shared" si="3"/>
        <v>70</v>
      </c>
    </row>
    <row r="32" spans="2:12" x14ac:dyDescent="0.25">
      <c r="B32" s="13">
        <v>2.9999999999999898</v>
      </c>
      <c r="C32" s="26">
        <v>195</v>
      </c>
      <c r="D32" s="26">
        <f t="shared" si="4"/>
        <v>302</v>
      </c>
      <c r="E32" s="27"/>
      <c r="F32" s="14">
        <f t="shared" si="0"/>
        <v>107</v>
      </c>
      <c r="G32" s="16">
        <f t="shared" si="1"/>
        <v>15.384615384615332</v>
      </c>
      <c r="H32" s="15" t="str">
        <f t="shared" si="5"/>
        <v>OK</v>
      </c>
      <c r="J32" s="13">
        <f t="shared" si="2"/>
        <v>4.5999999999999996</v>
      </c>
      <c r="K32" s="17">
        <f t="shared" si="6"/>
        <v>107</v>
      </c>
      <c r="L32" s="17" t="str">
        <f t="shared" si="3"/>
        <v>6B</v>
      </c>
    </row>
    <row r="33" spans="2:12" x14ac:dyDescent="0.25">
      <c r="B33" s="13">
        <v>2.8999999999999901</v>
      </c>
      <c r="C33" s="26">
        <v>199</v>
      </c>
      <c r="D33" s="26">
        <f t="shared" si="4"/>
        <v>302</v>
      </c>
      <c r="E33" s="27"/>
      <c r="F33" s="14">
        <f t="shared" si="0"/>
        <v>103</v>
      </c>
      <c r="G33" s="16">
        <f t="shared" si="1"/>
        <v>14.572864321607989</v>
      </c>
      <c r="H33" s="15" t="str">
        <f t="shared" si="5"/>
        <v>OK</v>
      </c>
      <c r="J33" s="13">
        <f t="shared" si="2"/>
        <v>4.4000000000000004</v>
      </c>
      <c r="K33" s="17">
        <f t="shared" si="6"/>
        <v>103</v>
      </c>
      <c r="L33" s="17" t="str">
        <f t="shared" si="3"/>
        <v>67</v>
      </c>
    </row>
    <row r="34" spans="2:12" x14ac:dyDescent="0.25">
      <c r="B34" s="13">
        <v>2.7999999999999798</v>
      </c>
      <c r="C34" s="26">
        <v>204</v>
      </c>
      <c r="D34" s="26">
        <f t="shared" si="4"/>
        <v>302</v>
      </c>
      <c r="E34" s="27"/>
      <c r="F34" s="14">
        <f t="shared" si="0"/>
        <v>98</v>
      </c>
      <c r="G34" s="16">
        <f t="shared" si="1"/>
        <v>13.725490196078333</v>
      </c>
      <c r="H34" s="15" t="str">
        <f t="shared" si="5"/>
        <v>OK</v>
      </c>
      <c r="J34" s="13">
        <f t="shared" si="2"/>
        <v>4.0999999999999996</v>
      </c>
      <c r="K34" s="17">
        <f t="shared" si="6"/>
        <v>98</v>
      </c>
      <c r="L34" s="17" t="str">
        <f t="shared" si="3"/>
        <v>62</v>
      </c>
    </row>
    <row r="35" spans="2:12" x14ac:dyDescent="0.25">
      <c r="B35" s="13">
        <v>2.6999999999999802</v>
      </c>
      <c r="C35" s="26">
        <v>207</v>
      </c>
      <c r="D35" s="26">
        <f t="shared" si="4"/>
        <v>302</v>
      </c>
      <c r="E35" s="27"/>
      <c r="F35" s="14">
        <f t="shared" si="0"/>
        <v>95</v>
      </c>
      <c r="G35" s="16">
        <f t="shared" si="1"/>
        <v>13.043478260869469</v>
      </c>
      <c r="H35" s="15" t="str">
        <f t="shared" si="5"/>
        <v>OK</v>
      </c>
      <c r="J35" s="13">
        <f t="shared" si="2"/>
        <v>3.9</v>
      </c>
      <c r="K35" s="17">
        <f t="shared" si="6"/>
        <v>95</v>
      </c>
      <c r="L35" s="17" t="str">
        <f t="shared" si="3"/>
        <v>5F</v>
      </c>
    </row>
    <row r="36" spans="2:12" x14ac:dyDescent="0.25">
      <c r="B36" s="13">
        <v>2.5999999999999801</v>
      </c>
      <c r="C36" s="26">
        <v>209</v>
      </c>
      <c r="D36" s="26">
        <f t="shared" si="4"/>
        <v>302</v>
      </c>
      <c r="E36" s="27"/>
      <c r="F36" s="14">
        <f t="shared" si="0"/>
        <v>93</v>
      </c>
      <c r="G36" s="16">
        <f t="shared" si="1"/>
        <v>12.440191387559713</v>
      </c>
      <c r="H36" s="15" t="str">
        <f t="shared" si="5"/>
        <v>OK</v>
      </c>
      <c r="J36" s="13">
        <f t="shared" si="2"/>
        <v>3.8</v>
      </c>
      <c r="K36" s="17">
        <f t="shared" si="6"/>
        <v>93</v>
      </c>
      <c r="L36" s="17" t="str">
        <f t="shared" si="3"/>
        <v>5D</v>
      </c>
    </row>
    <row r="37" spans="2:12" x14ac:dyDescent="0.25">
      <c r="B37" s="13">
        <v>2.49999999999998</v>
      </c>
      <c r="C37" s="26">
        <v>212</v>
      </c>
      <c r="D37" s="26">
        <f t="shared" si="4"/>
        <v>302</v>
      </c>
      <c r="E37" s="27"/>
      <c r="F37" s="14">
        <f t="shared" si="0"/>
        <v>90</v>
      </c>
      <c r="G37" s="16">
        <f t="shared" si="1"/>
        <v>11.792452830188585</v>
      </c>
      <c r="H37" s="15" t="str">
        <f t="shared" si="5"/>
        <v>OK</v>
      </c>
      <c r="J37" s="13">
        <f t="shared" si="2"/>
        <v>3.6</v>
      </c>
      <c r="K37" s="17">
        <f t="shared" si="6"/>
        <v>90</v>
      </c>
      <c r="L37" s="17" t="str">
        <f t="shared" si="3"/>
        <v>5A</v>
      </c>
    </row>
    <row r="38" spans="2:12" x14ac:dyDescent="0.25">
      <c r="B38" s="13">
        <v>2.3999999999999799</v>
      </c>
      <c r="C38" s="26">
        <v>214</v>
      </c>
      <c r="D38" s="26">
        <f t="shared" si="4"/>
        <v>302</v>
      </c>
      <c r="E38" s="27"/>
      <c r="F38" s="14">
        <f t="shared" si="0"/>
        <v>88</v>
      </c>
      <c r="G38" s="16">
        <f t="shared" si="1"/>
        <v>11.214953271027943</v>
      </c>
      <c r="H38" s="15" t="str">
        <f t="shared" si="5"/>
        <v>OK</v>
      </c>
      <c r="J38" s="13">
        <f t="shared" si="2"/>
        <v>3.4</v>
      </c>
      <c r="K38" s="17">
        <f t="shared" si="6"/>
        <v>88</v>
      </c>
      <c r="L38" s="17" t="str">
        <f t="shared" si="3"/>
        <v>58</v>
      </c>
    </row>
    <row r="39" spans="2:12" x14ac:dyDescent="0.25">
      <c r="B39" s="13">
        <v>2.2999999999999798</v>
      </c>
      <c r="C39" s="26">
        <v>214</v>
      </c>
      <c r="D39" s="26">
        <f t="shared" si="4"/>
        <v>302</v>
      </c>
      <c r="E39" s="27"/>
      <c r="F39" s="14">
        <f t="shared" si="0"/>
        <v>88</v>
      </c>
      <c r="G39" s="16">
        <f t="shared" si="1"/>
        <v>10.747663551401775</v>
      </c>
      <c r="H39" s="15" t="str">
        <f t="shared" si="5"/>
        <v>OK</v>
      </c>
      <c r="J39" s="13">
        <f t="shared" si="2"/>
        <v>3.2</v>
      </c>
      <c r="K39" s="17">
        <f t="shared" si="6"/>
        <v>88</v>
      </c>
      <c r="L39" s="17" t="str">
        <f t="shared" si="3"/>
        <v>58</v>
      </c>
    </row>
    <row r="40" spans="2:12" x14ac:dyDescent="0.25">
      <c r="B40" s="13">
        <v>2.1999999999999802</v>
      </c>
      <c r="C40" s="26">
        <v>214</v>
      </c>
      <c r="D40" s="26">
        <f t="shared" si="4"/>
        <v>302</v>
      </c>
      <c r="E40" s="27"/>
      <c r="F40" s="14">
        <f t="shared" si="0"/>
        <v>88</v>
      </c>
      <c r="G40" s="16">
        <f t="shared" si="1"/>
        <v>10.280373831775609</v>
      </c>
      <c r="H40" s="15" t="str">
        <f t="shared" si="5"/>
        <v>OK</v>
      </c>
      <c r="J40" s="13">
        <f t="shared" si="2"/>
        <v>3.1</v>
      </c>
      <c r="K40" s="17">
        <f t="shared" si="6"/>
        <v>88</v>
      </c>
      <c r="L40" s="17" t="str">
        <f t="shared" si="3"/>
        <v>58</v>
      </c>
    </row>
    <row r="41" spans="2:12" x14ac:dyDescent="0.25">
      <c r="B41" s="13">
        <v>2.0999999999999801</v>
      </c>
      <c r="C41" s="26">
        <v>214</v>
      </c>
      <c r="D41" s="26">
        <f t="shared" si="4"/>
        <v>302</v>
      </c>
      <c r="E41" s="27"/>
      <c r="F41" s="14">
        <f t="shared" si="0"/>
        <v>88</v>
      </c>
      <c r="G41" s="16">
        <f t="shared" si="1"/>
        <v>9.8130841121494399</v>
      </c>
      <c r="H41" s="15" t="str">
        <f t="shared" si="5"/>
        <v>OK</v>
      </c>
      <c r="J41" s="13">
        <f t="shared" si="2"/>
        <v>3</v>
      </c>
      <c r="K41" s="17">
        <f t="shared" si="6"/>
        <v>88</v>
      </c>
      <c r="L41" s="17" t="str">
        <f t="shared" si="3"/>
        <v>58</v>
      </c>
    </row>
    <row r="42" spans="2:12" x14ac:dyDescent="0.25">
      <c r="B42" s="13">
        <v>1.99999999999998</v>
      </c>
      <c r="C42" s="26">
        <v>214</v>
      </c>
      <c r="D42" s="26">
        <f t="shared" si="4"/>
        <v>302</v>
      </c>
      <c r="E42" s="27"/>
      <c r="F42" s="14">
        <f t="shared" si="0"/>
        <v>88</v>
      </c>
      <c r="G42" s="16">
        <f t="shared" si="1"/>
        <v>9.3457943925232723</v>
      </c>
      <c r="H42" s="15" t="str">
        <f t="shared" si="5"/>
        <v>OK</v>
      </c>
      <c r="J42" s="13">
        <f t="shared" si="2"/>
        <v>2.8</v>
      </c>
      <c r="K42" s="17">
        <f t="shared" si="6"/>
        <v>88</v>
      </c>
      <c r="L42" s="17" t="str">
        <f t="shared" si="3"/>
        <v>58</v>
      </c>
    </row>
    <row r="43" spans="2:12" x14ac:dyDescent="0.25">
      <c r="B43" s="13">
        <v>1.8999999999999799</v>
      </c>
      <c r="C43" s="26">
        <v>214</v>
      </c>
      <c r="D43" s="26">
        <f t="shared" si="4"/>
        <v>302</v>
      </c>
      <c r="E43" s="27"/>
      <c r="F43" s="14">
        <f t="shared" si="0"/>
        <v>88</v>
      </c>
      <c r="G43" s="16">
        <f t="shared" si="1"/>
        <v>8.8785046728971029</v>
      </c>
      <c r="H43" s="15" t="str">
        <f t="shared" si="5"/>
        <v>OK</v>
      </c>
      <c r="J43" s="13">
        <f t="shared" si="2"/>
        <v>2.7</v>
      </c>
      <c r="K43" s="17">
        <f t="shared" si="6"/>
        <v>88</v>
      </c>
      <c r="L43" s="17" t="str">
        <f t="shared" si="3"/>
        <v>58</v>
      </c>
    </row>
    <row r="44" spans="2:12" x14ac:dyDescent="0.25">
      <c r="B44" s="13">
        <v>1.7999999999999801</v>
      </c>
      <c r="C44" s="26">
        <v>214</v>
      </c>
      <c r="D44" s="26">
        <f t="shared" si="4"/>
        <v>302</v>
      </c>
      <c r="E44" s="27"/>
      <c r="F44" s="14">
        <f t="shared" si="0"/>
        <v>88</v>
      </c>
      <c r="G44" s="16">
        <f t="shared" si="1"/>
        <v>8.4112149532709353</v>
      </c>
      <c r="H44" s="15" t="str">
        <f t="shared" si="5"/>
        <v>OK</v>
      </c>
      <c r="J44" s="13">
        <f t="shared" si="2"/>
        <v>2.5</v>
      </c>
      <c r="K44" s="17">
        <f t="shared" si="6"/>
        <v>88</v>
      </c>
      <c r="L44" s="17" t="str">
        <f t="shared" si="3"/>
        <v>58</v>
      </c>
    </row>
    <row r="45" spans="2:12" x14ac:dyDescent="0.25">
      <c r="B45" s="13">
        <v>1.69999999999998</v>
      </c>
      <c r="C45" s="26">
        <v>214</v>
      </c>
      <c r="D45" s="26">
        <f t="shared" si="4"/>
        <v>302</v>
      </c>
      <c r="E45" s="27"/>
      <c r="F45" s="14">
        <f t="shared" si="0"/>
        <v>88</v>
      </c>
      <c r="G45" s="16">
        <f t="shared" si="1"/>
        <v>7.9439252336447659</v>
      </c>
      <c r="H45" s="15" t="str">
        <f t="shared" si="5"/>
        <v>OK</v>
      </c>
      <c r="J45" s="13">
        <f t="shared" si="2"/>
        <v>2.4</v>
      </c>
      <c r="K45" s="17">
        <f t="shared" si="6"/>
        <v>88</v>
      </c>
      <c r="L45" s="17" t="str">
        <f t="shared" si="3"/>
        <v>58</v>
      </c>
    </row>
    <row r="46" spans="2:12" x14ac:dyDescent="0.25">
      <c r="B46" s="13">
        <v>1.5999999999999801</v>
      </c>
      <c r="C46" s="26">
        <v>214</v>
      </c>
      <c r="D46" s="26">
        <f t="shared" si="4"/>
        <v>302</v>
      </c>
      <c r="E46" s="27"/>
      <c r="F46" s="14">
        <f t="shared" si="0"/>
        <v>88</v>
      </c>
      <c r="G46" s="16">
        <f t="shared" si="1"/>
        <v>7.4766355140185983</v>
      </c>
      <c r="H46" s="15" t="str">
        <f t="shared" si="5"/>
        <v>OK</v>
      </c>
      <c r="J46" s="13">
        <f t="shared" si="2"/>
        <v>2.2999999999999998</v>
      </c>
      <c r="K46" s="17">
        <f t="shared" si="6"/>
        <v>88</v>
      </c>
      <c r="L46" s="17" t="str">
        <f t="shared" si="3"/>
        <v>58</v>
      </c>
    </row>
    <row r="47" spans="2:12" x14ac:dyDescent="0.25">
      <c r="B47" s="13">
        <v>1.49999999999998</v>
      </c>
      <c r="C47" s="26">
        <v>214</v>
      </c>
      <c r="D47" s="26">
        <f t="shared" si="4"/>
        <v>302</v>
      </c>
      <c r="E47" s="27"/>
      <c r="F47" s="14">
        <f t="shared" si="0"/>
        <v>88</v>
      </c>
      <c r="G47" s="16">
        <f t="shared" si="1"/>
        <v>7.0093457943924298</v>
      </c>
      <c r="H47" s="15" t="str">
        <f t="shared" si="5"/>
        <v>OK</v>
      </c>
      <c r="J47" s="13">
        <f t="shared" si="2"/>
        <v>2.1</v>
      </c>
      <c r="K47" s="17">
        <f t="shared" si="6"/>
        <v>88</v>
      </c>
      <c r="L47" s="17" t="str">
        <f t="shared" si="3"/>
        <v>58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DPC Calibration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Renke Bienert</dc:creator>
  <cp:lastModifiedBy>Renke Bienert</cp:lastModifiedBy>
  <dcterms:created xsi:type="dcterms:W3CDTF">2020-11-04T07:48:13Z</dcterms:created>
  <dcterms:modified xsi:type="dcterms:W3CDTF">2020-11-04T09:14:32Z</dcterms:modified>
</cp:coreProperties>
</file>